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05" yWindow="465" windowWidth="9690" windowHeight="7290" activeTab="1"/>
  </bookViews>
  <sheets>
    <sheet name="Pr. 15(1)-5A" sheetId="1" r:id="rId1"/>
    <sheet name="Sol" sheetId="11" r:id="rId2"/>
  </sheets>
  <definedNames>
    <definedName name="_xlnm.Print_Area" localSheetId="0">'Pr. 15(1)-5A'!$A$1:$P$21</definedName>
  </definedNames>
  <calcPr calcId="152511" fullPrecision="0"/>
</workbook>
</file>

<file path=xl/calcChain.xml><?xml version="1.0" encoding="utf-8"?>
<calcChain xmlns="http://schemas.openxmlformats.org/spreadsheetml/2006/main">
  <c r="K62" i="11" l="1"/>
  <c r="K52" i="11"/>
  <c r="K61" i="11"/>
  <c r="K51" i="11"/>
  <c r="K38" i="11" l="1"/>
  <c r="I34" i="11"/>
  <c r="I24" i="11"/>
  <c r="F37" i="1"/>
  <c r="C5" i="11" l="1"/>
  <c r="A5" i="1" s="1"/>
  <c r="G22" i="11"/>
  <c r="I49" i="11"/>
  <c r="I57" i="11"/>
  <c r="I60" i="11"/>
  <c r="H59" i="1"/>
  <c r="J57" i="1"/>
  <c r="F55" i="1"/>
  <c r="L51" i="1"/>
  <c r="J47" i="1"/>
  <c r="L45" i="1"/>
  <c r="J34" i="1"/>
  <c r="F33" i="1"/>
  <c r="F30" i="1"/>
  <c r="F29" i="1"/>
  <c r="J24" i="1"/>
  <c r="F23" i="1"/>
  <c r="F20" i="1"/>
  <c r="A11" i="1"/>
  <c r="F21" i="1" l="1"/>
  <c r="F27" i="1"/>
  <c r="F31" i="1"/>
  <c r="L36" i="1"/>
  <c r="J48" i="1"/>
  <c r="F56" i="1"/>
  <c r="H60" i="1"/>
  <c r="F22" i="1"/>
  <c r="F28" i="1"/>
  <c r="F32" i="1"/>
  <c r="L37" i="1"/>
  <c r="F50" i="1"/>
  <c r="F57" i="1"/>
  <c r="L61" i="1"/>
  <c r="K35" i="11"/>
  <c r="K36" i="11" s="1"/>
  <c r="J60" i="1"/>
  <c r="F59" i="1"/>
  <c r="H56" i="1"/>
  <c r="L52" i="1"/>
  <c r="J49" i="1"/>
  <c r="F47" i="1"/>
  <c r="H33" i="1"/>
  <c r="H31" i="1"/>
  <c r="H29" i="1"/>
  <c r="H27" i="1"/>
  <c r="H23" i="1"/>
  <c r="H21" i="1"/>
  <c r="L18" i="1"/>
  <c r="L62" i="1"/>
  <c r="F60" i="1"/>
  <c r="H57" i="1"/>
  <c r="H55" i="1"/>
  <c r="J50" i="1"/>
  <c r="F48" i="1"/>
  <c r="L38" i="1"/>
  <c r="L35" i="1"/>
  <c r="H32" i="1"/>
  <c r="H30" i="1"/>
  <c r="H28" i="1"/>
  <c r="J25" i="1"/>
  <c r="H22" i="1"/>
  <c r="H20" i="1"/>
  <c r="AE2" i="1" l="1"/>
  <c r="AE6" i="1"/>
  <c r="AE4" i="1"/>
  <c r="AE8" i="1" l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G23" authorId="0">
      <text>
        <r>
          <rPr>
            <sz val="8"/>
            <color indexed="81"/>
            <rFont val="Tahoma"/>
            <family val="2"/>
          </rPr>
          <t>Enter as a negative value to be deducted.</t>
        </r>
      </text>
    </comment>
    <comment ref="K37" authorId="0">
      <text>
        <r>
          <rPr>
            <sz val="8"/>
            <color indexed="81"/>
            <rFont val="Tahoma"/>
            <family val="2"/>
          </rPr>
          <t>Enter as a negative value to be deducted.</t>
        </r>
      </text>
    </comment>
    <comment ref="I50" authorId="0">
      <text>
        <r>
          <rPr>
            <sz val="8"/>
            <color indexed="81"/>
            <rFont val="Tahoma"/>
            <family val="2"/>
          </rPr>
          <t>Enter as a negative value to be deducted.</t>
        </r>
      </text>
    </comment>
    <comment ref="K51" authorId="0">
      <text>
        <r>
          <rPr>
            <sz val="8"/>
            <color indexed="81"/>
            <rFont val="Tahoma"/>
            <family val="2"/>
          </rPr>
          <t>Enter as a negative value.</t>
        </r>
      </text>
    </comment>
    <comment ref="K61" authorId="0">
      <text>
        <r>
          <rPr>
            <sz val="8"/>
            <color indexed="81"/>
            <rFont val="Tahoma"/>
            <family val="2"/>
          </rPr>
          <t>Enter as a negative value.</t>
        </r>
      </text>
    </comment>
  </commentList>
</comments>
</file>

<file path=xl/sharedStrings.xml><?xml version="1.0" encoding="utf-8"?>
<sst xmlns="http://schemas.openxmlformats.org/spreadsheetml/2006/main" count="153" uniqueCount="71">
  <si>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</si>
  <si>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</si>
  <si>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</si>
  <si>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</si>
  <si>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</si>
  <si>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</si>
  <si>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</si>
  <si>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</si>
  <si>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</si>
  <si>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</si>
  <si>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</si>
  <si>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</si>
  <si>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</si>
  <si>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</si>
  <si>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</si>
  <si>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</si>
  <si>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</si>
  <si>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</si>
  <si>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Accounts Receivable</t>
  </si>
  <si>
    <t>Accounts Payable</t>
  </si>
  <si>
    <t>Cash</t>
  </si>
  <si>
    <t>Income Summary</t>
  </si>
  <si>
    <t>[Key code here]</t>
  </si>
  <si>
    <t>Direct materials:</t>
  </si>
  <si>
    <t>Purchases</t>
  </si>
  <si>
    <t>Cost of materials available for use</t>
  </si>
  <si>
    <t>Cost of goods manufactured</t>
  </si>
  <si>
    <t>Factory overhead</t>
  </si>
  <si>
    <t>Cost of direct materials used in production</t>
  </si>
  <si>
    <t>Direct labor</t>
  </si>
  <si>
    <t>Factory overhead:</t>
  </si>
  <si>
    <t>Indirect labor</t>
  </si>
  <si>
    <t>Materials inventory</t>
  </si>
  <si>
    <t>Total factory overhead</t>
  </si>
  <si>
    <t>Total manufacturing costs</t>
  </si>
  <si>
    <t>Cost of finished goods available for sale</t>
  </si>
  <si>
    <t>Cost of goods sold</t>
  </si>
  <si>
    <t>Statement of Cost of Goods Manufactured</t>
  </si>
  <si>
    <t>1.</t>
  </si>
  <si>
    <t>Depreciation expense - factory equipment</t>
  </si>
  <si>
    <t>Rent expense - factory</t>
  </si>
  <si>
    <t>Supplies - factory</t>
  </si>
  <si>
    <t>Miscellaneous cost - factory</t>
  </si>
  <si>
    <t>Property taxes - factory</t>
  </si>
  <si>
    <t>Heat, light, and power - factory</t>
  </si>
  <si>
    <t>Total manufacturing costs incurred during the year</t>
  </si>
  <si>
    <t>2.</t>
  </si>
  <si>
    <t>Income Statement</t>
  </si>
  <si>
    <t>Sales</t>
  </si>
  <si>
    <t>Gross profit</t>
  </si>
  <si>
    <t>Operating expenses:</t>
  </si>
  <si>
    <t>Administrative expenses:</t>
  </si>
  <si>
    <t>Advertising expense</t>
  </si>
  <si>
    <t>Depreciation expense - office equipment</t>
  </si>
  <si>
    <t>Office salaries expense</t>
  </si>
  <si>
    <t>Property taxes - office building</t>
  </si>
  <si>
    <t>Sales salaries expense</t>
  </si>
  <si>
    <t>Selling expenses:</t>
  </si>
  <si>
    <t>Total operating expenses</t>
  </si>
  <si>
    <t>Net income</t>
  </si>
  <si>
    <t>Cost of goods sold: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</si>
  <si>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</si>
  <si>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Robstown Corporation</t>
  </si>
  <si>
    <t>For the Year Ended December 31, 20Y8</t>
  </si>
  <si>
    <t>Work in process inventory, January 1, 20Y8</t>
  </si>
  <si>
    <t>Materials inventory, January 1, 20Y8</t>
  </si>
  <si>
    <t>Materials inventory, December 31, 20Y8</t>
  </si>
  <si>
    <t>Work in process inventory, December 31, 20Y8</t>
  </si>
  <si>
    <t>Finished goods inventory, January 1, 20Y8</t>
  </si>
  <si>
    <t>Finished goods inventory, December 31, 20Y8</t>
  </si>
  <si>
    <t>Problem 15(1)-5A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</si>
</sst>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42" fontId="0" fillId="3" borderId="15" xfId="0" applyNumberFormat="1" applyFill="1" applyBorder="1" applyProtection="1"/>
    <xf numFmtId="41" fontId="0" fillId="3" borderId="16" xfId="0" applyNumberFormat="1" applyFill="1" applyBorder="1" applyProtection="1"/>
    <xf numFmtId="41" fontId="0" fillId="3" borderId="16" xfId="0" applyNumberFormat="1" applyFill="1" applyBorder="1" applyProtection="1">
      <protection locked="0"/>
    </xf>
    <xf numFmtId="42" fontId="0" fillId="3" borderId="15" xfId="0" applyNumberFormat="1" applyFill="1" applyBorder="1" applyProtection="1">
      <protection locked="0"/>
    </xf>
    <xf numFmtId="0" fontId="0" fillId="2" borderId="0" xfId="0" applyFill="1" applyBorder="1"/>
    <xf numFmtId="0" fontId="0" fillId="0" borderId="3" xfId="0" applyBorder="1" applyProtection="1"/>
    <xf numFmtId="0" fontId="0" fillId="0" borderId="3" xfId="0" applyBorder="1"/>
    <xf numFmtId="0" fontId="0" fillId="2" borderId="0" xfId="0" applyFill="1" applyBorder="1" applyAlignment="1">
      <alignment horizontal="left" indent="1"/>
    </xf>
    <xf numFmtId="0" fontId="0" fillId="2" borderId="0" xfId="0" applyFill="1" applyBorder="1" applyAlignment="1">
      <alignment horizontal="left" indent="3"/>
    </xf>
    <xf numFmtId="0" fontId="0" fillId="2" borderId="0" xfId="0" applyFill="1" applyBorder="1" applyAlignment="1">
      <alignment horizontal="left" indent="4"/>
    </xf>
    <xf numFmtId="0" fontId="0" fillId="3" borderId="17" xfId="0" applyFill="1" applyBorder="1" applyAlignment="1" applyProtection="1">
      <protection locked="0"/>
    </xf>
    <xf numFmtId="0" fontId="0" fillId="3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0" fillId="3" borderId="17" xfId="0" applyFill="1" applyBorder="1" applyAlignment="1" applyProtection="1">
      <alignment horizontal="left" indent="2"/>
      <protection locked="0"/>
    </xf>
    <xf numFmtId="0" fontId="0" fillId="3" borderId="18" xfId="0" applyFill="1" applyBorder="1" applyAlignment="1" applyProtection="1">
      <alignment horizontal="left" indent="2"/>
      <protection locked="0"/>
    </xf>
    <xf numFmtId="0" fontId="0" fillId="0" borderId="19" xfId="0" applyBorder="1" applyAlignment="1" applyProtection="1">
      <alignment horizontal="left" indent="2"/>
      <protection locked="0"/>
    </xf>
    <xf numFmtId="0" fontId="2" fillId="2" borderId="20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21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2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11" fillId="5" borderId="3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3" xfId="0" applyNumberFormat="1" applyFont="1" applyFill="1" applyBorder="1" applyAlignment="1">
      <alignment horizontal="left" vertical="center"/>
    </xf>
    <xf numFmtId="0" fontId="10" fillId="6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4" borderId="3" xfId="0" applyNumberFormat="1" applyFont="1" applyFill="1" applyBorder="1" applyAlignment="1">
      <alignment horizontal="left" vertical="center" wrapText="1"/>
    </xf>
    <xf numFmtId="0" fontId="14" fillId="4" borderId="0" xfId="0" applyNumberFormat="1" applyFont="1" applyFill="1" applyBorder="1" applyAlignment="1">
      <alignment horizontal="left" vertical="center" wrapText="1"/>
    </xf>
    <xf numFmtId="0" fontId="16" fillId="0" borderId="0" xfId="0" applyFont="1" applyAlignment="1"/>
    <xf numFmtId="0" fontId="0" fillId="3" borderId="17" xfId="0" applyFill="1" applyBorder="1" applyAlignment="1" applyProtection="1">
      <alignment horizontal="left" indent="2"/>
    </xf>
    <xf numFmtId="0" fontId="0" fillId="3" borderId="18" xfId="0" applyFill="1" applyBorder="1" applyAlignment="1" applyProtection="1">
      <alignment horizontal="left" indent="2"/>
    </xf>
    <xf numFmtId="0" fontId="0" fillId="0" borderId="19" xfId="0" applyBorder="1" applyAlignment="1">
      <alignment horizontal="left" indent="2"/>
    </xf>
    <xf numFmtId="0" fontId="0" fillId="3" borderId="17" xfId="0" applyFill="1" applyBorder="1" applyAlignment="1" applyProtection="1"/>
    <xf numFmtId="0" fontId="0" fillId="0" borderId="18" xfId="0" applyBorder="1" applyAlignment="1"/>
    <xf numFmtId="0" fontId="0" fillId="0" borderId="19" xfId="0" applyBorder="1" applyAlignment="1"/>
    <xf numFmtId="0" fontId="0" fillId="3" borderId="18" xfId="0" applyFill="1" applyBorder="1" applyAlignment="1" applyProtection="1"/>
    <xf numFmtId="0" fontId="6" fillId="4" borderId="0" xfId="0" applyFont="1" applyFill="1" applyAlignment="1" applyProtection="1">
      <alignment horizontal="lef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2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  <xf numFmtId="9" fontId="8" fillId="0" borderId="0" xfId="1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1" fillId="5" borderId="3" xfId="0" applyNumberFormat="1" applyFont="1" applyFill="1" applyBorder="1" applyAlignment="1" applyProtection="1">
      <alignment horizontal="left" vertical="center"/>
    </xf>
    <xf numFmtId="0" fontId="0" fillId="0" borderId="0" xfId="0"/>
    <xf numFmtId="0" fontId="14" fillId="4" borderId="3" xfId="0" applyNumberFormat="1" applyFont="1" applyFill="1" applyBorder="1" applyAlignment="1" applyProtection="1">
      <alignment horizontal="left" vertical="center" wrapText="1"/>
    </xf>
    <xf numFmtId="0" fontId="14" fillId="4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 applyAlignment="1" applyProtection="1"/>
    <xf numFmtId="0" fontId="10" fillId="6" borderId="3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3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4" width="17.7109375" customWidth="1"/>
    <col min="5" max="5" width="19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hidden="1" customWidth="1"/>
    <col min="17" max="17" width="11.7109375" customWidth="1"/>
    <col min="18" max="18" width="3.7109375" customWidth="1"/>
    <col min="20" max="20" width="9.140625" hidden="1" customWidth="1"/>
    <col min="30" max="31" width="9.140625" hidden="1" customWidth="1"/>
  </cols>
  <sheetData>
    <row r="1" spans="1:31" ht="19.5" x14ac:dyDescent="0.4">
      <c r="A1" s="75" t="s">
        <v>70</v>
      </c>
      <c r="B1" s="75"/>
      <c r="C1" s="75"/>
      <c r="D1" s="75"/>
      <c r="E1" s="76"/>
      <c r="F1" s="76"/>
      <c r="G1" s="76"/>
      <c r="H1" s="76"/>
      <c r="I1" s="55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77" t="s">
        <v>12</v>
      </c>
      <c r="B2" s="78"/>
      <c r="C2" s="79"/>
      <c r="D2" s="80"/>
      <c r="E2" s="80"/>
      <c r="F2" s="80"/>
      <c r="G2" s="81"/>
      <c r="H2" s="81"/>
      <c r="I2" s="55"/>
      <c r="L2" s="2"/>
      <c r="M2" s="2"/>
      <c r="N2" s="2"/>
      <c r="O2" s="3"/>
      <c r="P2" s="3"/>
      <c r="Q2" s="3"/>
      <c r="AD2" s="6"/>
      <c r="AE2" s="6">
        <f>COUNTIF(B14:R63,"~*")</f>
        <v>0</v>
      </c>
    </row>
    <row r="3" spans="1:31" ht="15" customHeight="1" thickTop="1" x14ac:dyDescent="0.2">
      <c r="A3" s="77" t="s">
        <v>13</v>
      </c>
      <c r="B3" s="78"/>
      <c r="C3" s="82"/>
      <c r="D3" s="83"/>
      <c r="E3" s="83"/>
      <c r="F3" s="83"/>
      <c r="G3" s="84"/>
      <c r="H3" s="84"/>
      <c r="I3" s="55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85"/>
      <c r="D4" s="85"/>
      <c r="E4" s="85"/>
      <c r="F4" s="85"/>
      <c r="G4" s="86"/>
      <c r="H4" s="86"/>
      <c r="L4" s="3"/>
      <c r="M4" s="3"/>
      <c r="N4" s="3"/>
      <c r="O4" s="3"/>
      <c r="P4" s="3"/>
      <c r="Q4" s="3"/>
      <c r="AD4" s="6"/>
      <c r="AE4" s="6">
        <f>COUNTIF(B14:R63,"  ")</f>
        <v>55</v>
      </c>
    </row>
    <row r="5" spans="1:31" ht="15" customHeight="1" thickTop="1" x14ac:dyDescent="0.2">
      <c r="A5" s="95" t="str">
        <f>IF(Sol!C5="OFF","     ","Score:   ")</f>
        <v xml:space="preserve">Score:   </v>
      </c>
      <c r="B5" s="96"/>
      <c r="C5" s="87">
        <f>IF(Sol!C5="OFF","",AE10)</f>
        <v>0</v>
      </c>
      <c r="D5" s="88"/>
      <c r="E5" s="88"/>
      <c r="F5" s="88"/>
      <c r="G5" s="88"/>
      <c r="H5" s="88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COUNTIF(B14:R63," ")</f>
        <v>0</v>
      </c>
    </row>
    <row r="7" spans="1:31" ht="14.1" customHeight="1" thickTop="1" x14ac:dyDescent="0.2">
      <c r="A7" s="97" t="s">
        <v>14</v>
      </c>
      <c r="B7" s="98"/>
      <c r="C7" s="91" t="s">
        <v>22</v>
      </c>
      <c r="D7" s="92"/>
      <c r="E7" s="92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99" t="s">
        <v>61</v>
      </c>
      <c r="B8" s="100"/>
      <c r="C8" s="100"/>
      <c r="D8" s="100"/>
      <c r="E8" s="100"/>
      <c r="F8" s="100"/>
      <c r="G8" s="100"/>
      <c r="H8" s="101"/>
      <c r="I8" s="101"/>
      <c r="J8" s="101"/>
      <c r="K8" s="3"/>
      <c r="L8" s="3"/>
      <c r="M8" s="3"/>
      <c r="N8" s="3"/>
      <c r="O8" s="3"/>
      <c r="P8" s="3"/>
      <c r="Q8" s="3"/>
      <c r="AD8" s="6"/>
      <c r="AE8" s="6">
        <f>AE2+AE4+AE6</f>
        <v>55</v>
      </c>
    </row>
    <row r="9" spans="1:31" ht="12.95" customHeight="1" thickTop="1" x14ac:dyDescent="0.2">
      <c r="A9" s="93" t="s">
        <v>9</v>
      </c>
      <c r="B9" s="94"/>
      <c r="C9" s="94"/>
      <c r="D9" s="94"/>
      <c r="E9" s="94"/>
      <c r="F9" s="94"/>
      <c r="G9" s="94"/>
      <c r="H9" s="76"/>
      <c r="I9" s="76"/>
      <c r="J9" s="76"/>
      <c r="K9" s="3"/>
      <c r="L9" s="3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89" t="s">
        <v>10</v>
      </c>
      <c r="B10" s="90"/>
      <c r="C10" s="90"/>
      <c r="D10" s="90"/>
      <c r="E10" s="90"/>
      <c r="F10" s="90"/>
      <c r="G10" s="90"/>
      <c r="H10" s="76"/>
      <c r="I10" s="76"/>
      <c r="J10" s="76"/>
      <c r="K10" s="3"/>
      <c r="L10" s="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39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39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33" t="s">
        <v>38</v>
      </c>
      <c r="B14" s="66" t="s">
        <v>62</v>
      </c>
      <c r="C14" s="67"/>
      <c r="D14" s="67"/>
      <c r="E14" s="67"/>
      <c r="F14" s="67"/>
      <c r="G14" s="67"/>
      <c r="H14" s="67"/>
      <c r="I14" s="67"/>
      <c r="J14" s="67"/>
      <c r="K14" s="67"/>
      <c r="L14" s="68"/>
      <c r="M14" s="3"/>
      <c r="AD14" s="5"/>
      <c r="AE14" s="5" t="s">
        <v>6</v>
      </c>
    </row>
    <row r="15" spans="1:31" ht="12.95" customHeight="1" x14ac:dyDescent="0.2">
      <c r="A15" s="33"/>
      <c r="B15" s="69" t="s">
        <v>37</v>
      </c>
      <c r="C15" s="70"/>
      <c r="D15" s="70"/>
      <c r="E15" s="70"/>
      <c r="F15" s="70"/>
      <c r="G15" s="70"/>
      <c r="H15" s="70"/>
      <c r="I15" s="70"/>
      <c r="J15" s="70"/>
      <c r="K15" s="70"/>
      <c r="L15" s="71"/>
      <c r="M15" s="3"/>
      <c r="N15" s="3"/>
      <c r="T15" t="s">
        <v>18</v>
      </c>
      <c r="AD15" s="5"/>
      <c r="AE15" s="5" t="s">
        <v>7</v>
      </c>
    </row>
    <row r="16" spans="1:31" ht="12.95" customHeight="1" x14ac:dyDescent="0.2">
      <c r="A16" s="16"/>
      <c r="B16" s="72" t="s">
        <v>63</v>
      </c>
      <c r="C16" s="73"/>
      <c r="D16" s="73"/>
      <c r="E16" s="73"/>
      <c r="F16" s="73"/>
      <c r="G16" s="73"/>
      <c r="H16" s="73"/>
      <c r="I16" s="73"/>
      <c r="J16" s="73"/>
      <c r="K16" s="73"/>
      <c r="L16" s="74"/>
      <c r="M16" s="3"/>
      <c r="N16" s="3"/>
      <c r="T16" t="s">
        <v>19</v>
      </c>
      <c r="AD16" s="9"/>
      <c r="AE16" s="9" t="s">
        <v>8</v>
      </c>
    </row>
    <row r="17" spans="1:16" ht="15" customHeight="1" x14ac:dyDescent="0.2">
      <c r="A17" s="16"/>
      <c r="B17" s="17"/>
      <c r="C17" s="19"/>
      <c r="D17" s="43"/>
      <c r="E17" s="30"/>
      <c r="F17" s="19"/>
      <c r="G17" s="30"/>
      <c r="H17" s="19"/>
      <c r="I17" s="30"/>
      <c r="J17" s="36"/>
      <c r="K17" s="30"/>
      <c r="L17" s="23"/>
      <c r="M17" s="3"/>
      <c r="N17" s="3"/>
    </row>
    <row r="18" spans="1:16" ht="15" customHeight="1" x14ac:dyDescent="0.2">
      <c r="A18" s="16"/>
      <c r="B18" s="44" t="s">
        <v>64</v>
      </c>
      <c r="C18" s="19"/>
      <c r="D18" s="43"/>
      <c r="E18" s="30"/>
      <c r="F18" s="19"/>
      <c r="G18" s="30"/>
      <c r="H18" s="19"/>
      <c r="I18" s="30"/>
      <c r="J18" s="30"/>
      <c r="K18" s="34"/>
      <c r="L18" s="40" t="str">
        <f>IF(Sol!$C$5="OFF","",IF(K18="","  ",IF(AND(K18&lt;&gt;"",K18&lt;&gt;Sol!K18),"*"," ")))</f>
        <v xml:space="preserve">  </v>
      </c>
      <c r="M18" s="3"/>
      <c r="N18" s="3"/>
    </row>
    <row r="19" spans="1:16" ht="15" customHeight="1" x14ac:dyDescent="0.2">
      <c r="A19" s="16"/>
      <c r="B19" s="44" t="s">
        <v>23</v>
      </c>
      <c r="C19" s="18"/>
      <c r="D19" s="19"/>
      <c r="E19" s="30"/>
      <c r="F19" s="26"/>
      <c r="G19" s="30"/>
      <c r="H19" s="19"/>
      <c r="I19" s="30"/>
      <c r="J19" s="26"/>
      <c r="K19" s="30"/>
      <c r="L19" s="23"/>
      <c r="M19" s="3"/>
    </row>
    <row r="20" spans="1:16" ht="15" customHeight="1" x14ac:dyDescent="0.2">
      <c r="A20" s="16"/>
      <c r="B20" s="17"/>
      <c r="C20" s="59"/>
      <c r="D20" s="60"/>
      <c r="E20" s="61"/>
      <c r="F20" s="25" t="str">
        <f>IF(Sol!$C$5="OFF","",IF(C20="","  ",IF(AND(C20&lt;&gt;"",C20&lt;&gt;Sol!C20),"*"," ")))</f>
        <v xml:space="preserve">  </v>
      </c>
      <c r="G20" s="34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2"/>
      <c r="M20" s="3"/>
      <c r="P20" t="s">
        <v>65</v>
      </c>
    </row>
    <row r="21" spans="1:16" ht="15" customHeight="1" x14ac:dyDescent="0.2">
      <c r="A21" s="16"/>
      <c r="B21" s="17"/>
      <c r="C21" s="59"/>
      <c r="D21" s="60"/>
      <c r="E21" s="61"/>
      <c r="F21" s="25" t="str">
        <f>IF(Sol!$C$5="OFF","",IF(C21="","  ",IF(AND(C21&lt;&gt;"",C21&lt;&gt;Sol!C21),"*"," ")))</f>
        <v xml:space="preserve">  </v>
      </c>
      <c r="G21" s="48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2"/>
      <c r="M21" s="3"/>
      <c r="P21" t="s">
        <v>66</v>
      </c>
    </row>
    <row r="22" spans="1:16" ht="15" customHeight="1" x14ac:dyDescent="0.2">
      <c r="A22" s="16"/>
      <c r="B22" s="17"/>
      <c r="C22" s="59"/>
      <c r="D22" s="60"/>
      <c r="E22" s="61"/>
      <c r="F22" s="25" t="str">
        <f>IF(Sol!$C$5="OFF","",IF(C22="","  ",IF(AND(C22&lt;&gt;"",C22&lt;&gt;Sol!C22),"*"," ")))</f>
        <v xml:space="preserve">  </v>
      </c>
      <c r="G22" s="34"/>
      <c r="H22" s="25" t="str">
        <f>IF(Sol!$C$5="OFF","",IF(G22="","  ",IF(AND(G22&lt;&gt;"",G22&lt;&gt;Sol!G22),"*"," ")))</f>
        <v xml:space="preserve">  </v>
      </c>
      <c r="I22" s="30"/>
      <c r="J22" s="30"/>
      <c r="K22" s="30"/>
      <c r="L22" s="32"/>
      <c r="M22" s="3"/>
    </row>
    <row r="23" spans="1:16" ht="15" customHeight="1" x14ac:dyDescent="0.2">
      <c r="A23" s="16"/>
      <c r="B23" s="17"/>
      <c r="C23" s="59"/>
      <c r="D23" s="60"/>
      <c r="E23" s="61"/>
      <c r="F23" s="25" t="str">
        <f>IF(Sol!$C$5="OFF","",IF(C23="","  ",IF(AND(C23&lt;&gt;"",C23&lt;&gt;Sol!C23),"*"," ")))</f>
        <v xml:space="preserve">  </v>
      </c>
      <c r="G23" s="48"/>
      <c r="H23" s="25" t="str">
        <f>IF(Sol!$C$5="OFF","",IF(G23="","  ",IF(AND(G23&lt;&gt;"",G23&lt;&gt;Sol!G23),"*"," ")))</f>
        <v xml:space="preserve">  </v>
      </c>
      <c r="I23" s="30"/>
      <c r="J23" s="30"/>
      <c r="K23" s="30"/>
      <c r="L23" s="32"/>
      <c r="M23" s="3"/>
      <c r="P23" t="s">
        <v>26</v>
      </c>
    </row>
    <row r="24" spans="1:16" ht="15" customHeight="1" x14ac:dyDescent="0.2">
      <c r="A24" s="16"/>
      <c r="B24" s="17"/>
      <c r="C24" s="46" t="s">
        <v>28</v>
      </c>
      <c r="D24" s="19"/>
      <c r="E24" s="30"/>
      <c r="F24" s="20"/>
      <c r="G24" s="30"/>
      <c r="H24" s="19"/>
      <c r="I24" s="34"/>
      <c r="J24" s="25" t="str">
        <f>IF(Sol!$C$5="OFF","",IF(I24="","  ",IF(AND(I24&lt;&gt;"",I24&lt;&gt;Sol!I24),"*"," ")))</f>
        <v xml:space="preserve">  </v>
      </c>
      <c r="K24" s="30"/>
      <c r="L24" s="32"/>
      <c r="M24" s="3"/>
      <c r="P24" t="s">
        <v>25</v>
      </c>
    </row>
    <row r="25" spans="1:16" ht="15" customHeight="1" x14ac:dyDescent="0.2">
      <c r="A25" s="16"/>
      <c r="B25" s="44" t="s">
        <v>29</v>
      </c>
      <c r="C25" s="18"/>
      <c r="D25" s="19"/>
      <c r="E25" s="30"/>
      <c r="F25" s="20"/>
      <c r="G25" s="30"/>
      <c r="H25" s="19"/>
      <c r="I25" s="29"/>
      <c r="J25" s="25" t="str">
        <f>IF(Sol!$C$5="OFF","",IF(I25="","  ",IF(AND(I25&lt;&gt;"",I25&lt;&gt;Sol!I25),"*"," ")))</f>
        <v xml:space="preserve">  </v>
      </c>
      <c r="K25" s="30"/>
      <c r="L25" s="32"/>
      <c r="M25" s="3"/>
      <c r="P25" t="s">
        <v>27</v>
      </c>
    </row>
    <row r="26" spans="1:16" ht="15" customHeight="1" x14ac:dyDescent="0.2">
      <c r="A26" s="16"/>
      <c r="B26" s="44" t="s">
        <v>30</v>
      </c>
      <c r="C26" s="18"/>
      <c r="D26" s="19"/>
      <c r="E26" s="30"/>
      <c r="F26" s="20"/>
      <c r="G26" s="30"/>
      <c r="H26" s="19"/>
      <c r="I26" s="30"/>
      <c r="J26" s="19"/>
      <c r="K26" s="30"/>
      <c r="L26" s="32"/>
      <c r="M26" s="3"/>
    </row>
    <row r="27" spans="1:16" ht="15" customHeight="1" x14ac:dyDescent="0.2">
      <c r="A27" s="16"/>
      <c r="B27" s="17"/>
      <c r="C27" s="59"/>
      <c r="D27" s="60"/>
      <c r="E27" s="61"/>
      <c r="F27" s="25" t="str">
        <f>IF(Sol!$C$5="OFF","",IF(C27="","  ",IF(AND(C27&lt;&gt;"",C27&lt;&gt;Sol!C27),"*"," ")))</f>
        <v xml:space="preserve">  </v>
      </c>
      <c r="G27" s="34"/>
      <c r="H27" s="25" t="str">
        <f>IF(Sol!$C$5="OFF","",IF(G27="","  ",IF(AND(G27&lt;&gt;"",G27&lt;&gt;Sol!G27),"*"," ")))</f>
        <v xml:space="preserve">  </v>
      </c>
      <c r="I27" s="19"/>
      <c r="J27" s="19"/>
      <c r="K27" s="30"/>
      <c r="L27" s="32"/>
      <c r="M27" s="3"/>
      <c r="P27" t="s">
        <v>39</v>
      </c>
    </row>
    <row r="28" spans="1:16" ht="15" customHeight="1" x14ac:dyDescent="0.2">
      <c r="A28" s="16"/>
      <c r="B28" s="17"/>
      <c r="C28" s="59"/>
      <c r="D28" s="60"/>
      <c r="E28" s="61"/>
      <c r="F28" s="25" t="str">
        <f>IF(Sol!$C$5="OFF","",IF(C28="","  ",IF(AND(C28&lt;&gt;"",C28&lt;&gt;Sol!C28),"*"," ")))</f>
        <v xml:space="preserve">  </v>
      </c>
      <c r="G28" s="29"/>
      <c r="H28" s="25" t="str">
        <f>IF(Sol!$C$5="OFF","",IF(G28="","  ",IF(AND(G28&lt;&gt;"",G28&lt;&gt;Sol!G28),"*"," ")))</f>
        <v xml:space="preserve">  </v>
      </c>
      <c r="I28" s="19"/>
      <c r="J28" s="19"/>
      <c r="K28" s="30"/>
      <c r="L28" s="32"/>
      <c r="M28" s="3"/>
      <c r="P28" t="s">
        <v>44</v>
      </c>
    </row>
    <row r="29" spans="1:16" ht="15" customHeight="1" x14ac:dyDescent="0.2">
      <c r="A29" s="16"/>
      <c r="B29" s="17"/>
      <c r="C29" s="59"/>
      <c r="D29" s="60"/>
      <c r="E29" s="61"/>
      <c r="F29" s="25" t="str">
        <f>IF(Sol!$C$5="OFF","",IF(C29="","  ",IF(AND(C29&lt;&gt;"",C29&lt;&gt;Sol!C29),"*"," ")))</f>
        <v xml:space="preserve">  </v>
      </c>
      <c r="G29" s="29"/>
      <c r="H29" s="25" t="str">
        <f>IF(Sol!$C$5="OFF","",IF(G29="","  ",IF(AND(G29&lt;&gt;"",G29&lt;&gt;Sol!G29),"*"," ")))</f>
        <v xml:space="preserve">  </v>
      </c>
      <c r="I29" s="19"/>
      <c r="J29" s="19"/>
      <c r="K29" s="30"/>
      <c r="L29" s="32"/>
      <c r="M29" s="3"/>
      <c r="P29" t="s">
        <v>31</v>
      </c>
    </row>
    <row r="30" spans="1:16" ht="15" customHeight="1" x14ac:dyDescent="0.2">
      <c r="A30" s="16"/>
      <c r="B30" s="44"/>
      <c r="C30" s="59"/>
      <c r="D30" s="60"/>
      <c r="E30" s="61"/>
      <c r="F30" s="25" t="str">
        <f>IF(Sol!$C$5="OFF","",IF(C30="","  ",IF(AND(C30&lt;&gt;"",C30&lt;&gt;Sol!C30),"*"," ")))</f>
        <v xml:space="preserve">  </v>
      </c>
      <c r="G30" s="29"/>
      <c r="H30" s="25" t="str">
        <f>IF(Sol!$C$5="OFF","",IF(G30="","  ",IF(AND(G30&lt;&gt;"",G30&lt;&gt;Sol!G30),"*"," ")))</f>
        <v xml:space="preserve">  </v>
      </c>
      <c r="I30" s="19"/>
      <c r="J30" s="19"/>
      <c r="K30" s="30"/>
      <c r="L30" s="32"/>
      <c r="M30" s="3"/>
      <c r="P30" t="s">
        <v>32</v>
      </c>
    </row>
    <row r="31" spans="1:16" ht="15" customHeight="1" x14ac:dyDescent="0.2">
      <c r="A31" s="16"/>
      <c r="B31" s="17"/>
      <c r="C31" s="59"/>
      <c r="D31" s="60"/>
      <c r="E31" s="61"/>
      <c r="F31" s="25" t="str">
        <f>IF(Sol!$C$5="OFF","",IF(C31="","  ",IF(AND(C31&lt;&gt;"",C31&lt;&gt;Sol!C31),"*"," ")))</f>
        <v xml:space="preserve">  </v>
      </c>
      <c r="G31" s="29"/>
      <c r="H31" s="25" t="str">
        <f>IF(Sol!$C$5="OFF","",IF(G31="","  ",IF(AND(G31&lt;&gt;"",G31&lt;&gt;Sol!G31),"*"," ")))</f>
        <v xml:space="preserve">  </v>
      </c>
      <c r="I31" s="19"/>
      <c r="J31" s="19"/>
      <c r="K31" s="30"/>
      <c r="L31" s="32"/>
      <c r="M31" s="3"/>
      <c r="P31" t="s">
        <v>42</v>
      </c>
    </row>
    <row r="32" spans="1:16" ht="15" customHeight="1" x14ac:dyDescent="0.2">
      <c r="A32" s="16"/>
      <c r="B32" s="17"/>
      <c r="C32" s="59"/>
      <c r="D32" s="60"/>
      <c r="E32" s="61"/>
      <c r="F32" s="25" t="str">
        <f>IF(Sol!$C$5="OFF","",IF(C32="","  ",IF(AND(C32&lt;&gt;"",C32&lt;&gt;Sol!C32),"*"," ")))</f>
        <v xml:space="preserve">  </v>
      </c>
      <c r="G32" s="29"/>
      <c r="H32" s="25" t="str">
        <f>IF(Sol!$C$5="OFF","",IF(G32="","  ",IF(AND(G32&lt;&gt;"",G32&lt;&gt;Sol!G32),"*"," ")))</f>
        <v xml:space="preserve">  </v>
      </c>
      <c r="I32" s="19"/>
      <c r="J32" s="19"/>
      <c r="K32" s="30"/>
      <c r="L32" s="32"/>
      <c r="M32" s="3"/>
      <c r="P32" t="s">
        <v>43</v>
      </c>
    </row>
    <row r="33" spans="1:20" ht="15" customHeight="1" x14ac:dyDescent="0.2">
      <c r="A33" s="16"/>
      <c r="B33" s="44"/>
      <c r="C33" s="59"/>
      <c r="D33" s="60"/>
      <c r="E33" s="61"/>
      <c r="F33" s="25" t="str">
        <f>IF(Sol!$C$5="OFF","",IF(C33="","  ",IF(AND(C33&lt;&gt;"",C33&lt;&gt;Sol!C33),"*"," ")))</f>
        <v xml:space="preserve">  </v>
      </c>
      <c r="G33" s="48"/>
      <c r="H33" s="25" t="str">
        <f>IF(Sol!$C$5="OFF","",IF(G33="","  ",IF(AND(G33&lt;&gt;"",G33&lt;&gt;Sol!G33),"*"," ")))</f>
        <v xml:space="preserve">  </v>
      </c>
      <c r="I33" s="19"/>
      <c r="J33" s="19"/>
      <c r="K33" s="30"/>
      <c r="L33" s="32"/>
      <c r="M33" s="3"/>
      <c r="P33" t="s">
        <v>40</v>
      </c>
    </row>
    <row r="34" spans="1:20" ht="15" customHeight="1" x14ac:dyDescent="0.2">
      <c r="A34" s="16"/>
      <c r="B34" s="44"/>
      <c r="C34" s="46" t="s">
        <v>33</v>
      </c>
      <c r="D34" s="47"/>
      <c r="E34" s="30"/>
      <c r="F34" s="20"/>
      <c r="G34" s="30"/>
      <c r="H34" s="19"/>
      <c r="I34" s="42"/>
      <c r="J34" s="25" t="str">
        <f>IF(Sol!$C$5="OFF","",IF(I34="","  ",IF(AND(I34&lt;&gt;"",I34&lt;&gt;Sol!I34),"*"," ")))</f>
        <v xml:space="preserve">  </v>
      </c>
      <c r="K34" s="30"/>
      <c r="L34" s="32"/>
      <c r="M34" s="3"/>
      <c r="P34" t="s">
        <v>41</v>
      </c>
    </row>
    <row r="35" spans="1:20" ht="15" customHeight="1" x14ac:dyDescent="0.2">
      <c r="A35" s="16"/>
      <c r="B35" s="44" t="s">
        <v>45</v>
      </c>
      <c r="C35" s="18"/>
      <c r="D35" s="19"/>
      <c r="E35" s="30"/>
      <c r="F35" s="20"/>
      <c r="G35" s="19"/>
      <c r="H35" s="19"/>
      <c r="I35" s="19"/>
      <c r="J35" s="19"/>
      <c r="K35" s="42"/>
      <c r="L35" s="40" t="str">
        <f>IF(Sol!$C$5="OFF","",IF(K35="","  ",IF(AND(K35&lt;&gt;"",K35&lt;&gt;Sol!K35),"*"," ")))</f>
        <v xml:space="preserve">  </v>
      </c>
      <c r="M35" s="3"/>
    </row>
    <row r="36" spans="1:20" ht="15" customHeight="1" x14ac:dyDescent="0.2">
      <c r="A36" s="16"/>
      <c r="B36" s="44" t="s">
        <v>34</v>
      </c>
      <c r="C36" s="18"/>
      <c r="D36" s="19"/>
      <c r="E36" s="30"/>
      <c r="F36" s="20"/>
      <c r="G36" s="19"/>
      <c r="H36" s="19"/>
      <c r="I36" s="19"/>
      <c r="J36" s="19"/>
      <c r="K36" s="34"/>
      <c r="L36" s="40" t="str">
        <f>IF(Sol!$C$5="OFF","",IF(K36="","  ",IF(AND(K36&lt;&gt;"",K36&lt;&gt;Sol!K36),"*"," ")))</f>
        <v xml:space="preserve">  </v>
      </c>
      <c r="M36" s="3"/>
    </row>
    <row r="37" spans="1:20" ht="15" customHeight="1" x14ac:dyDescent="0.2">
      <c r="A37" s="16"/>
      <c r="B37" s="44"/>
      <c r="C37" s="59"/>
      <c r="D37" s="62"/>
      <c r="E37" s="61"/>
      <c r="F37" s="25" t="str">
        <f>IF(Sol!$C$5="OFF","",IF(C37="","  ",IF(AND(C37&lt;&gt;"",C37&lt;&gt;Sol!C37),"*"," ")))</f>
        <v xml:space="preserve">  </v>
      </c>
      <c r="G37" s="19"/>
      <c r="H37" s="19"/>
      <c r="I37" s="19"/>
      <c r="J37" s="19"/>
      <c r="K37" s="48"/>
      <c r="L37" s="40" t="str">
        <f>IF(Sol!$C$5="OFF","",IF(K37="","  ",IF(AND(K37&lt;&gt;"",K37&lt;&gt;Sol!K37),"*"," ")))</f>
        <v xml:space="preserve">  </v>
      </c>
      <c r="M37" s="3"/>
      <c r="P37" t="s">
        <v>68</v>
      </c>
    </row>
    <row r="38" spans="1:20" ht="15" customHeight="1" thickBot="1" x14ac:dyDescent="0.25">
      <c r="A38" s="16"/>
      <c r="B38" s="44" t="s">
        <v>26</v>
      </c>
      <c r="C38" s="18"/>
      <c r="D38" s="19"/>
      <c r="E38" s="30"/>
      <c r="F38" s="20"/>
      <c r="G38" s="19"/>
      <c r="H38" s="19"/>
      <c r="I38" s="19"/>
      <c r="J38" s="19"/>
      <c r="K38" s="38"/>
      <c r="L38" s="40" t="str">
        <f>IF(Sol!$C$5="OFF","",IF(K38="","  ",IF(AND(K38&lt;&gt;"",K38&lt;&gt;Sol!K38),"*"," ")))</f>
        <v xml:space="preserve">  </v>
      </c>
      <c r="M38" s="3"/>
      <c r="P38" t="s">
        <v>69</v>
      </c>
    </row>
    <row r="39" spans="1:20" ht="15" customHeight="1" thickTop="1" x14ac:dyDescent="0.2">
      <c r="A39" s="16"/>
      <c r="B39" s="21"/>
      <c r="C39" s="22"/>
      <c r="D39" s="22"/>
      <c r="E39" s="28"/>
      <c r="F39" s="28"/>
      <c r="G39" s="28"/>
      <c r="H39" s="28"/>
      <c r="I39" s="28"/>
      <c r="J39" s="28"/>
      <c r="K39" s="28"/>
      <c r="L39" s="24"/>
      <c r="M39" s="3"/>
      <c r="P39" t="s">
        <v>65</v>
      </c>
    </row>
    <row r="40" spans="1:20" ht="1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P40" t="s">
        <v>66</v>
      </c>
    </row>
    <row r="41" spans="1:20" ht="15" customHeight="1" x14ac:dyDescent="0.2">
      <c r="A41" s="33" t="s">
        <v>46</v>
      </c>
      <c r="B41" s="66" t="s">
        <v>62</v>
      </c>
      <c r="C41" s="67"/>
      <c r="D41" s="67"/>
      <c r="E41" s="67"/>
      <c r="F41" s="67"/>
      <c r="G41" s="67"/>
      <c r="H41" s="67"/>
      <c r="I41" s="67"/>
      <c r="J41" s="67"/>
      <c r="K41" s="67"/>
      <c r="L41" s="68"/>
      <c r="M41" s="3"/>
      <c r="P41" t="s">
        <v>64</v>
      </c>
    </row>
    <row r="42" spans="1:20" ht="12.95" customHeight="1" x14ac:dyDescent="0.2">
      <c r="A42" s="16"/>
      <c r="B42" s="69" t="s">
        <v>47</v>
      </c>
      <c r="C42" s="70"/>
      <c r="D42" s="70"/>
      <c r="E42" s="70"/>
      <c r="F42" s="70"/>
      <c r="G42" s="70"/>
      <c r="H42" s="70"/>
      <c r="I42" s="70"/>
      <c r="J42" s="70"/>
      <c r="K42" s="70"/>
      <c r="L42" s="71"/>
      <c r="M42" s="3"/>
      <c r="P42" t="s">
        <v>67</v>
      </c>
    </row>
    <row r="43" spans="1:20" ht="12.95" customHeight="1" x14ac:dyDescent="0.2">
      <c r="A43" s="16"/>
      <c r="B43" s="72" t="s">
        <v>63</v>
      </c>
      <c r="C43" s="73"/>
      <c r="D43" s="73"/>
      <c r="E43" s="73"/>
      <c r="F43" s="73"/>
      <c r="G43" s="73"/>
      <c r="H43" s="73"/>
      <c r="I43" s="73"/>
      <c r="J43" s="73"/>
      <c r="K43" s="73"/>
      <c r="L43" s="74"/>
      <c r="M43" s="3"/>
    </row>
    <row r="44" spans="1:20" ht="15" customHeight="1" x14ac:dyDescent="0.2">
      <c r="A44" s="16"/>
      <c r="B44" s="17"/>
      <c r="C44" s="19"/>
      <c r="D44" s="43"/>
      <c r="E44" s="30"/>
      <c r="F44" s="19"/>
      <c r="G44" s="30"/>
      <c r="H44" s="19"/>
      <c r="I44" s="30"/>
      <c r="J44" s="36"/>
      <c r="K44" s="30"/>
      <c r="L44" s="23"/>
      <c r="M44" s="3"/>
      <c r="T44" t="s">
        <v>20</v>
      </c>
    </row>
    <row r="45" spans="1:20" ht="15" customHeight="1" x14ac:dyDescent="0.2">
      <c r="A45" s="16"/>
      <c r="B45" s="44" t="s">
        <v>48</v>
      </c>
      <c r="C45" s="19"/>
      <c r="D45" s="43"/>
      <c r="E45" s="30"/>
      <c r="F45" s="19"/>
      <c r="G45" s="30"/>
      <c r="H45" s="19"/>
      <c r="I45" s="30"/>
      <c r="J45" s="30"/>
      <c r="K45" s="34"/>
      <c r="L45" s="40" t="str">
        <f>IF(Sol!$C$5="OFF","",IF(K45="","  ",IF(AND(K45&lt;&gt;"",K45&lt;&gt;Sol!K45),"*"," ")))</f>
        <v xml:space="preserve">  </v>
      </c>
      <c r="M45" s="3"/>
      <c r="P45" t="s">
        <v>52</v>
      </c>
      <c r="T45" t="s">
        <v>21</v>
      </c>
    </row>
    <row r="46" spans="1:20" ht="15" customHeight="1" x14ac:dyDescent="0.2">
      <c r="A46" s="16"/>
      <c r="B46" s="44" t="s">
        <v>60</v>
      </c>
      <c r="C46" s="18"/>
      <c r="D46" s="19"/>
      <c r="E46" s="30"/>
      <c r="F46" s="20"/>
      <c r="G46" s="19"/>
      <c r="H46" s="20"/>
      <c r="I46" s="19"/>
      <c r="J46" s="20"/>
      <c r="K46" s="19"/>
      <c r="L46" s="32"/>
      <c r="M46" s="3"/>
      <c r="P46" t="s">
        <v>53</v>
      </c>
    </row>
    <row r="47" spans="1:20" ht="15" customHeight="1" x14ac:dyDescent="0.2">
      <c r="A47" s="16"/>
      <c r="B47" s="44"/>
      <c r="C47" s="59"/>
      <c r="D47" s="60"/>
      <c r="E47" s="61"/>
      <c r="F47" s="25" t="str">
        <f>IF(Sol!$C$5="OFF","",IF(C47="","  ",IF(AND(C47&lt;&gt;"",C47&lt;&gt;Sol!C47),"*"," ")))</f>
        <v xml:space="preserve">  </v>
      </c>
      <c r="G47" s="19"/>
      <c r="H47" s="20"/>
      <c r="I47" s="34"/>
      <c r="J47" s="25" t="str">
        <f>IF(Sol!$C$5="OFF","",IF(I47="","  ",IF(AND(I47&lt;&gt;"",I47&lt;&gt;Sol!I47),"*"," ")))</f>
        <v xml:space="preserve">  </v>
      </c>
      <c r="K47" s="19"/>
      <c r="L47" s="32"/>
      <c r="M47" s="3"/>
      <c r="P47" t="s">
        <v>54</v>
      </c>
    </row>
    <row r="48" spans="1:20" ht="15" customHeight="1" x14ac:dyDescent="0.2">
      <c r="A48" s="16"/>
      <c r="B48" s="44"/>
      <c r="C48" s="59"/>
      <c r="D48" s="60"/>
      <c r="E48" s="61"/>
      <c r="F48" s="25" t="str">
        <f>IF(Sol!$C$5="OFF","",IF(C48="","  ",IF(AND(C48&lt;&gt;"",C48&lt;&gt;Sol!C48),"*"," ")))</f>
        <v xml:space="preserve">  </v>
      </c>
      <c r="G48" s="19"/>
      <c r="H48" s="27"/>
      <c r="I48" s="48"/>
      <c r="J48" s="25" t="str">
        <f>IF(Sol!$C$5="OFF","",IF(I48="","  ",IF(AND(I48&lt;&gt;"",I48&lt;&gt;Sol!I48),"*"," ")))</f>
        <v xml:space="preserve">  </v>
      </c>
      <c r="K48" s="19"/>
      <c r="L48" s="32"/>
      <c r="M48" s="3"/>
      <c r="P48" t="s">
        <v>55</v>
      </c>
    </row>
    <row r="49" spans="1:16" ht="15" customHeight="1" x14ac:dyDescent="0.2">
      <c r="A49" s="3"/>
      <c r="B49" s="44"/>
      <c r="C49" s="53" t="s">
        <v>35</v>
      </c>
      <c r="D49" s="53"/>
      <c r="E49" s="53"/>
      <c r="F49" s="27"/>
      <c r="G49" s="19"/>
      <c r="H49" s="27"/>
      <c r="I49" s="34"/>
      <c r="J49" s="25" t="str">
        <f>IF(Sol!$C$5="OFF","",IF(I49="","  ",IF(AND(I49&lt;&gt;"",I49&lt;&gt;Sol!I49),"*"," ")))</f>
        <v xml:space="preserve">  </v>
      </c>
      <c r="K49" s="19"/>
      <c r="L49" s="32"/>
      <c r="M49" s="3"/>
      <c r="P49" t="s">
        <v>56</v>
      </c>
    </row>
    <row r="50" spans="1:16" ht="15" customHeight="1" x14ac:dyDescent="0.2">
      <c r="B50" s="44"/>
      <c r="C50" s="59"/>
      <c r="D50" s="62"/>
      <c r="E50" s="61"/>
      <c r="F50" s="25" t="str">
        <f>IF(Sol!$C$5="OFF","",IF(C50="","  ",IF(AND(C50&lt;&gt;"",C50&lt;&gt;Sol!C50),"*"," ")))</f>
        <v xml:space="preserve">  </v>
      </c>
      <c r="G50" s="19"/>
      <c r="H50" s="27"/>
      <c r="I50" s="48"/>
      <c r="J50" s="25" t="str">
        <f>IF(Sol!$C$5="OFF","",IF(I50="","  ",IF(AND(I50&lt;&gt;"",I50&lt;&gt;Sol!I50),"*"," ")))</f>
        <v xml:space="preserve">  </v>
      </c>
      <c r="K50" s="19"/>
      <c r="L50" s="32"/>
    </row>
    <row r="51" spans="1:16" ht="15" customHeight="1" x14ac:dyDescent="0.2">
      <c r="B51" s="44"/>
      <c r="C51" s="56" t="s">
        <v>36</v>
      </c>
      <c r="D51" s="53"/>
      <c r="E51" s="53"/>
      <c r="F51" s="27"/>
      <c r="G51" s="19"/>
      <c r="H51" s="27"/>
      <c r="I51" s="19"/>
      <c r="J51" s="27"/>
      <c r="K51" s="42"/>
      <c r="L51" s="40" t="str">
        <f>IF(Sol!$C$5="OFF","",IF(K51="","  ",IF(AND(K51&lt;&gt;"",K51&lt;&gt;Sol!K51),"*"," ")))</f>
        <v xml:space="preserve">  </v>
      </c>
    </row>
    <row r="52" spans="1:16" ht="15" customHeight="1" x14ac:dyDescent="0.2">
      <c r="B52" s="44" t="s">
        <v>49</v>
      </c>
      <c r="C52" s="18"/>
      <c r="D52" s="19"/>
      <c r="E52" s="30"/>
      <c r="F52" s="20"/>
      <c r="G52" s="19"/>
      <c r="H52" s="19"/>
      <c r="I52" s="19"/>
      <c r="J52" s="19"/>
      <c r="K52" s="52"/>
      <c r="L52" s="40" t="str">
        <f>IF(Sol!$C$5="OFF","",IF(K52="","  ",IF(AND(K52&lt;&gt;"",K52&lt;&gt;Sol!K52),"*"," ")))</f>
        <v xml:space="preserve">  </v>
      </c>
    </row>
    <row r="53" spans="1:16" ht="15" customHeight="1" x14ac:dyDescent="0.2">
      <c r="B53" s="44" t="s">
        <v>50</v>
      </c>
      <c r="C53" s="18"/>
      <c r="D53" s="19"/>
      <c r="E53" s="30"/>
      <c r="F53" s="20"/>
      <c r="G53" s="19"/>
      <c r="H53" s="20"/>
      <c r="I53" s="19"/>
      <c r="J53" s="20"/>
      <c r="K53" s="19"/>
      <c r="L53" s="32"/>
    </row>
    <row r="54" spans="1:16" ht="15" customHeight="1" x14ac:dyDescent="0.2">
      <c r="B54" s="44"/>
      <c r="C54" s="18" t="s">
        <v>51</v>
      </c>
      <c r="D54" s="19"/>
      <c r="E54" s="30"/>
      <c r="F54" s="20"/>
      <c r="G54" s="19"/>
      <c r="H54" s="20"/>
      <c r="I54" s="19"/>
      <c r="J54" s="20"/>
      <c r="K54" s="19"/>
      <c r="L54" s="32"/>
    </row>
    <row r="55" spans="1:16" ht="15" customHeight="1" x14ac:dyDescent="0.2">
      <c r="B55" s="44"/>
      <c r="C55" s="63"/>
      <c r="D55" s="64"/>
      <c r="E55" s="65"/>
      <c r="F55" s="25" t="str">
        <f>IF(Sol!$C$5="OFF","",IF(C55="","  ",IF(AND(C55&lt;&gt;"",C55&lt;&gt;Sol!C55),"*"," ")))</f>
        <v xml:space="preserve">  </v>
      </c>
      <c r="G55" s="34"/>
      <c r="H55" s="25" t="str">
        <f>IF(Sol!$C$5="OFF","",IF(G55="","  ",IF(AND(G55&lt;&gt;"",G55&lt;&gt;Sol!G55),"*"," ")))</f>
        <v xml:space="preserve">  </v>
      </c>
      <c r="I55" s="19"/>
      <c r="J55" s="19"/>
      <c r="K55" s="19"/>
      <c r="L55" s="32"/>
    </row>
    <row r="56" spans="1:16" ht="15" customHeight="1" x14ac:dyDescent="0.2">
      <c r="B56" s="44"/>
      <c r="C56" s="63"/>
      <c r="D56" s="64"/>
      <c r="E56" s="65"/>
      <c r="F56" s="25" t="str">
        <f>IF(Sol!$C$5="OFF","",IF(C56="","  ",IF(AND(C56&lt;&gt;"",C56&lt;&gt;Sol!C56),"*"," ")))</f>
        <v xml:space="preserve">  </v>
      </c>
      <c r="G56" s="51"/>
      <c r="H56" s="25" t="str">
        <f>IF(Sol!$C$5="OFF","",IF(G56="","  ",IF(AND(G56&lt;&gt;"",G56&lt;&gt;Sol!G56),"*"," ")))</f>
        <v xml:space="preserve">  </v>
      </c>
      <c r="I56" s="19"/>
      <c r="J56" s="19"/>
      <c r="K56" s="19"/>
      <c r="L56" s="32"/>
    </row>
    <row r="57" spans="1:16" ht="15" customHeight="1" x14ac:dyDescent="0.2">
      <c r="B57" s="44"/>
      <c r="C57" s="63"/>
      <c r="D57" s="64"/>
      <c r="E57" s="65"/>
      <c r="F57" s="25" t="str">
        <f>IF(Sol!$C$5="OFF","",IF(C57="","  ",IF(AND(C57&lt;&gt;"",C57&lt;&gt;Sol!C57),"*"," ")))</f>
        <v xml:space="preserve">  </v>
      </c>
      <c r="G57" s="42"/>
      <c r="H57" s="25" t="str">
        <f>IF(Sol!$C$5="OFF","",IF(G57="","  ",IF(AND(G57&lt;&gt;"",G57&lt;&gt;Sol!G57),"*"," ")))</f>
        <v xml:space="preserve">  </v>
      </c>
      <c r="I57" s="34"/>
      <c r="J57" s="25" t="str">
        <f>IF(Sol!$C$5="OFF","",IF(I57="","  ",IF(AND(I57&lt;&gt;"",I57&lt;&gt;Sol!I57),"*"," ")))</f>
        <v xml:space="preserve">  </v>
      </c>
      <c r="K57" s="19"/>
      <c r="L57" s="32"/>
    </row>
    <row r="58" spans="1:16" ht="15" customHeight="1" x14ac:dyDescent="0.2">
      <c r="B58" s="44"/>
      <c r="C58" s="18" t="s">
        <v>57</v>
      </c>
      <c r="D58" s="19"/>
      <c r="E58" s="30"/>
      <c r="F58" s="20"/>
      <c r="G58" s="19"/>
      <c r="H58" s="20"/>
      <c r="I58" s="19"/>
      <c r="J58" s="20"/>
      <c r="K58" s="19"/>
      <c r="L58" s="32"/>
    </row>
    <row r="59" spans="1:16" ht="15" customHeight="1" x14ac:dyDescent="0.2">
      <c r="B59" s="44"/>
      <c r="C59" s="63"/>
      <c r="D59" s="64"/>
      <c r="E59" s="65"/>
      <c r="F59" s="25" t="str">
        <f>IF(Sol!$C$5="OFF","",IF(C59="","  ",IF(AND(C59&lt;&gt;"",C59&lt;&gt;Sol!C59),"*"," ")))</f>
        <v xml:space="preserve">  </v>
      </c>
      <c r="G59" s="34"/>
      <c r="H59" s="25" t="str">
        <f>IF(Sol!$C$5="OFF","",IF(G59="","  ",IF(AND(G59&lt;&gt;"",G59&lt;&gt;Sol!G59),"*"," ")))</f>
        <v xml:space="preserve">  </v>
      </c>
      <c r="I59" s="19"/>
      <c r="J59" s="19"/>
      <c r="K59" s="19"/>
      <c r="L59" s="32"/>
    </row>
    <row r="60" spans="1:16" ht="15" customHeight="1" x14ac:dyDescent="0.2">
      <c r="B60" s="44"/>
      <c r="C60" s="63"/>
      <c r="D60" s="64"/>
      <c r="E60" s="65"/>
      <c r="F60" s="25" t="str">
        <f>IF(Sol!$C$5="OFF","",IF(C60="","  ",IF(AND(C60&lt;&gt;"",C60&lt;&gt;Sol!C60),"*"," ")))</f>
        <v xml:space="preserve">  </v>
      </c>
      <c r="G60" s="42"/>
      <c r="H60" s="25" t="str">
        <f>IF(Sol!$C$5="OFF","",IF(G60="","  ",IF(AND(G60&lt;&gt;"",G60&lt;&gt;Sol!G60),"*"," ")))</f>
        <v xml:space="preserve">  </v>
      </c>
      <c r="I60" s="42"/>
      <c r="J60" s="25" t="str">
        <f>IF(Sol!$C$5="OFF","",IF(I60="","  ",IF(AND(I60&lt;&gt;"",I60&lt;&gt;Sol!I60),"*"," ")))</f>
        <v xml:space="preserve">  </v>
      </c>
      <c r="K60" s="19"/>
      <c r="L60" s="32"/>
    </row>
    <row r="61" spans="1:16" ht="15" customHeight="1" x14ac:dyDescent="0.2">
      <c r="B61" s="44"/>
      <c r="C61" s="57" t="s">
        <v>58</v>
      </c>
      <c r="D61" s="53"/>
      <c r="E61" s="53"/>
      <c r="F61" s="27"/>
      <c r="G61" s="19"/>
      <c r="H61" s="27"/>
      <c r="I61" s="19"/>
      <c r="J61" s="27"/>
      <c r="K61" s="42"/>
      <c r="L61" s="40" t="str">
        <f>IF(Sol!$C$5="OFF","",IF(K61="","  ",IF(AND(K61&lt;&gt;"",K61&lt;&gt;Sol!K61),"*"," ")))</f>
        <v xml:space="preserve">  </v>
      </c>
    </row>
    <row r="62" spans="1:16" ht="15" customHeight="1" thickBot="1" x14ac:dyDescent="0.25">
      <c r="B62" s="44" t="s">
        <v>59</v>
      </c>
      <c r="C62" s="18"/>
      <c r="D62" s="19"/>
      <c r="E62" s="30"/>
      <c r="F62" s="20"/>
      <c r="G62" s="19"/>
      <c r="H62" s="19"/>
      <c r="I62" s="19"/>
      <c r="J62" s="19"/>
      <c r="K62" s="38"/>
      <c r="L62" s="40" t="str">
        <f>IF(Sol!$C$5="OFF","",IF(K62="","  ",IF(AND(K62&lt;&gt;"",K62&lt;&gt;Sol!K62),"*"," ")))</f>
        <v xml:space="preserve">  </v>
      </c>
    </row>
    <row r="63" spans="1:16" ht="13.5" thickTop="1" x14ac:dyDescent="0.2">
      <c r="B63" s="21"/>
      <c r="C63" s="22"/>
      <c r="D63" s="22"/>
      <c r="E63" s="28"/>
      <c r="F63" s="28"/>
      <c r="G63" s="28"/>
      <c r="H63" s="28"/>
      <c r="I63" s="28"/>
      <c r="J63" s="28"/>
      <c r="K63" s="28"/>
      <c r="L63" s="24"/>
    </row>
  </sheetData>
  <sheetProtection password="EF22" sheet="1" objects="1" scenarios="1"/>
  <mergeCells count="39">
    <mergeCell ref="C29:E29"/>
    <mergeCell ref="C30:E30"/>
    <mergeCell ref="C31:E31"/>
    <mergeCell ref="C32:E32"/>
    <mergeCell ref="B15:L15"/>
    <mergeCell ref="B16:L16"/>
    <mergeCell ref="C27:E27"/>
    <mergeCell ref="C28:E28"/>
    <mergeCell ref="C20:E20"/>
    <mergeCell ref="C21:E21"/>
    <mergeCell ref="C22:E22"/>
    <mergeCell ref="C23:E23"/>
    <mergeCell ref="C4:H4"/>
    <mergeCell ref="C5:H5"/>
    <mergeCell ref="A10:J10"/>
    <mergeCell ref="B14:L14"/>
    <mergeCell ref="C7:E7"/>
    <mergeCell ref="A9:J9"/>
    <mergeCell ref="A5:B5"/>
    <mergeCell ref="A7:B7"/>
    <mergeCell ref="A8:J8"/>
    <mergeCell ref="A1:H1"/>
    <mergeCell ref="A2:B2"/>
    <mergeCell ref="C2:H2"/>
    <mergeCell ref="A3:B3"/>
    <mergeCell ref="C3:H3"/>
    <mergeCell ref="C33:E33"/>
    <mergeCell ref="B41:L41"/>
    <mergeCell ref="B42:L42"/>
    <mergeCell ref="B43:L43"/>
    <mergeCell ref="C37:E37"/>
    <mergeCell ref="C47:E47"/>
    <mergeCell ref="C48:E48"/>
    <mergeCell ref="C50:E50"/>
    <mergeCell ref="C60:E60"/>
    <mergeCell ref="C55:E55"/>
    <mergeCell ref="C56:E56"/>
    <mergeCell ref="C57:E57"/>
    <mergeCell ref="C59:E59"/>
  </mergeCells>
  <phoneticPr fontId="3" type="noConversion"/>
  <dataValidations count="14">
    <dataValidation allowBlank="1" showErrorMessage="1" sqref="I25 G23 G21 K37 G28:G33 I48 I50 K51 K61"/>
    <dataValidation allowBlank="1" showErrorMessage="1" prompt="_x000a_" sqref="G20 G22 I24 K18 I34 K36 G27 K45 I49 I47 G55:G57 G59:G60"/>
    <dataValidation type="list" allowBlank="1" showInputMessage="1" showErrorMessage="1" sqref="C23:E23">
      <formula1>$P$20:$P$21</formula1>
    </dataValidation>
    <dataValidation type="list" allowBlank="1" showInputMessage="1" showErrorMessage="1" sqref="C21:E21">
      <formula1>"Cost of goods manufactured,Purchases,Sales,"</formula1>
    </dataValidation>
    <dataValidation type="list" allowBlank="1" showInputMessage="1" showErrorMessage="1" sqref="C22:E22 C48:E48">
      <formula1>$P$23:$P$25</formula1>
    </dataValidation>
    <dataValidation type="list" allowBlank="1" showInputMessage="1" showErrorMessage="1" prompt="Select from the drop-down list." sqref="C20:E20">
      <formula1>$P$20:$P$21</formula1>
    </dataValidation>
    <dataValidation type="list" allowBlank="1" showInputMessage="1" showErrorMessage="1" sqref="C28:E33">
      <formula1>$P$27:$P$34</formula1>
    </dataValidation>
    <dataValidation type="list" allowBlank="1" showInputMessage="1" showErrorMessage="1" prompt="Select factory overhead items in descending order by amount, except miscellaneous cost, which should appear last." sqref="C27:E27">
      <formula1>$P$27:$P$34</formula1>
    </dataValidation>
    <dataValidation type="list" allowBlank="1" showErrorMessage="1" sqref="C50 C47:E47 C37">
      <formula1>$P$37:$P$42</formula1>
    </dataValidation>
    <dataValidation type="list" allowBlank="1" showInputMessage="1" showErrorMessage="1" prompt="List administrative expenses in descending order by amount." sqref="C55:E55">
      <formula1>$P$45:$P$49</formula1>
    </dataValidation>
    <dataValidation type="list" allowBlank="1" showErrorMessage="1" sqref="C56:E57 C60:E60">
      <formula1>$P$45:$P$49</formula1>
    </dataValidation>
    <dataValidation type="list" allowBlank="1" showInputMessage="1" showErrorMessage="1" prompt="List selling expenses in descending order by amount." sqref="C59:E59">
      <formula1>$P$45:$P$49</formula1>
    </dataValidation>
    <dataValidation allowBlank="1" showInputMessage="1" showErrorMessage="1" prompt="Enter a formula totaling administrative expenses._x000a_" sqref="I57"/>
    <dataValidation allowBlank="1" showInputMessage="1" showErrorMessage="1" prompt="Enter a formula totaling selling expenses." sqref="I60"/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4" width="17.7109375" customWidth="1"/>
    <col min="5" max="5" width="19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hidden="1" customWidth="1"/>
    <col min="17" max="17" width="11.7109375" customWidth="1"/>
    <col min="18" max="18" width="3.7109375" customWidth="1"/>
  </cols>
  <sheetData>
    <row r="1" spans="1:23" ht="19.5" x14ac:dyDescent="0.4">
      <c r="A1" s="109" t="s">
        <v>70</v>
      </c>
      <c r="B1" s="109"/>
      <c r="C1" s="109"/>
      <c r="D1" s="109"/>
      <c r="E1" s="92"/>
      <c r="F1" s="92"/>
      <c r="G1" s="92"/>
      <c r="H1" s="92"/>
      <c r="I1" s="54"/>
      <c r="J1" s="3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77" t="s">
        <v>12</v>
      </c>
      <c r="B2" s="110"/>
      <c r="C2" s="111" t="s">
        <v>11</v>
      </c>
      <c r="D2" s="112"/>
      <c r="E2" s="112"/>
      <c r="F2" s="112"/>
      <c r="G2" s="73"/>
      <c r="H2" s="73"/>
      <c r="I2" s="54"/>
      <c r="J2" s="3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77" t="s">
        <v>13</v>
      </c>
      <c r="B3" s="110"/>
      <c r="C3" s="113"/>
      <c r="D3" s="114"/>
      <c r="E3" s="114"/>
      <c r="F3" s="114"/>
      <c r="G3" s="115"/>
      <c r="H3" s="115"/>
      <c r="I3" s="5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77" t="s">
        <v>15</v>
      </c>
      <c r="B5" s="118"/>
      <c r="C5" s="116" t="str">
        <f>IF('Pr. 15(1)-5A'!C7=100200,"OFF","ON")</f>
        <v>ON</v>
      </c>
      <c r="D5" s="92"/>
      <c r="E5" s="92"/>
      <c r="F5" s="92"/>
      <c r="G5" s="9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4.1" customHeight="1" x14ac:dyDescent="0.2">
      <c r="A7" s="117"/>
      <c r="B7" s="118"/>
      <c r="C7" s="91"/>
      <c r="D7" s="92"/>
      <c r="E7" s="9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21" t="s">
        <v>61</v>
      </c>
      <c r="B8" s="122"/>
      <c r="C8" s="122"/>
      <c r="D8" s="122"/>
      <c r="E8" s="122"/>
      <c r="F8" s="122"/>
      <c r="G8" s="122"/>
      <c r="H8" s="123"/>
      <c r="I8" s="123"/>
      <c r="J8" s="12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24" t="s">
        <v>9</v>
      </c>
      <c r="B9" s="120"/>
      <c r="C9" s="120"/>
      <c r="D9" s="120"/>
      <c r="E9" s="120"/>
      <c r="F9" s="120"/>
      <c r="G9" s="120"/>
      <c r="H9" s="120"/>
      <c r="I9" s="120"/>
      <c r="J9" s="120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19" t="s">
        <v>10</v>
      </c>
      <c r="B10" s="120"/>
      <c r="C10" s="120"/>
      <c r="D10" s="120"/>
      <c r="E10" s="120"/>
      <c r="F10" s="120"/>
      <c r="G10" s="120"/>
      <c r="H10" s="120"/>
      <c r="I10" s="120"/>
      <c r="J10" s="120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33" t="s">
        <v>38</v>
      </c>
      <c r="B14" s="66" t="s">
        <v>62</v>
      </c>
      <c r="C14" s="67"/>
      <c r="D14" s="67"/>
      <c r="E14" s="67"/>
      <c r="F14" s="67"/>
      <c r="G14" s="67"/>
      <c r="H14" s="67"/>
      <c r="I14" s="67"/>
      <c r="J14" s="67"/>
      <c r="K14" s="67"/>
      <c r="L14" s="68"/>
      <c r="M14" s="3"/>
    </row>
    <row r="15" spans="1:23" ht="12.95" customHeight="1" x14ac:dyDescent="0.2">
      <c r="A15" s="33"/>
      <c r="B15" s="69" t="s">
        <v>37</v>
      </c>
      <c r="C15" s="70"/>
      <c r="D15" s="70"/>
      <c r="E15" s="70"/>
      <c r="F15" s="70"/>
      <c r="G15" s="70"/>
      <c r="H15" s="70"/>
      <c r="I15" s="70"/>
      <c r="J15" s="70"/>
      <c r="K15" s="70"/>
      <c r="L15" s="71"/>
      <c r="M15" s="3"/>
    </row>
    <row r="16" spans="1:23" ht="12.95" customHeight="1" x14ac:dyDescent="0.2">
      <c r="A16" s="16"/>
      <c r="B16" s="72" t="s">
        <v>63</v>
      </c>
      <c r="C16" s="73"/>
      <c r="D16" s="73"/>
      <c r="E16" s="73"/>
      <c r="F16" s="73"/>
      <c r="G16" s="73"/>
      <c r="H16" s="73"/>
      <c r="I16" s="73"/>
      <c r="J16" s="73"/>
      <c r="K16" s="73"/>
      <c r="L16" s="74"/>
      <c r="M16" s="3"/>
      <c r="N16" s="3"/>
    </row>
    <row r="17" spans="1:16" ht="12.95" customHeight="1" x14ac:dyDescent="0.2">
      <c r="A17" s="16"/>
      <c r="B17" s="17"/>
      <c r="C17" s="19"/>
      <c r="D17" s="43"/>
      <c r="E17" s="30"/>
      <c r="F17" s="19"/>
      <c r="G17" s="30"/>
      <c r="H17" s="19"/>
      <c r="I17" s="30"/>
      <c r="J17" s="36"/>
      <c r="K17" s="30"/>
      <c r="L17" s="23"/>
      <c r="M17" s="3"/>
      <c r="N17" s="3"/>
    </row>
    <row r="18" spans="1:16" ht="15" customHeight="1" x14ac:dyDescent="0.2">
      <c r="A18" s="16"/>
      <c r="B18" s="44" t="s">
        <v>64</v>
      </c>
      <c r="C18" s="19"/>
      <c r="D18" s="43"/>
      <c r="E18" s="30"/>
      <c r="F18" s="19"/>
      <c r="G18" s="30"/>
      <c r="H18" s="19"/>
      <c r="I18" s="30"/>
      <c r="J18" s="30"/>
      <c r="K18" s="35">
        <v>63900</v>
      </c>
      <c r="L18" s="23"/>
      <c r="M18" s="3"/>
      <c r="N18" s="3"/>
    </row>
    <row r="19" spans="1:16" ht="15" customHeight="1" x14ac:dyDescent="0.2">
      <c r="A19" s="16"/>
      <c r="B19" s="44" t="s">
        <v>23</v>
      </c>
      <c r="C19" s="18"/>
      <c r="D19" s="19"/>
      <c r="E19" s="30"/>
      <c r="F19" s="26"/>
      <c r="G19" s="30"/>
      <c r="H19" s="19"/>
      <c r="I19" s="30"/>
      <c r="J19" s="26"/>
      <c r="K19" s="30"/>
      <c r="L19" s="23"/>
      <c r="M19" s="3"/>
    </row>
    <row r="20" spans="1:16" ht="15" customHeight="1" x14ac:dyDescent="0.2">
      <c r="A20" s="16"/>
      <c r="B20" s="17"/>
      <c r="C20" s="105" t="s">
        <v>65</v>
      </c>
      <c r="D20" s="108"/>
      <c r="E20" s="107"/>
      <c r="F20" s="20"/>
      <c r="G20" s="35">
        <v>44250</v>
      </c>
      <c r="H20" s="19"/>
      <c r="I20" s="30"/>
      <c r="J20" s="30"/>
      <c r="K20" s="30"/>
      <c r="L20" s="32"/>
      <c r="M20" s="3"/>
      <c r="P20" t="s">
        <v>65</v>
      </c>
    </row>
    <row r="21" spans="1:16" ht="15" customHeight="1" x14ac:dyDescent="0.2">
      <c r="A21" s="16"/>
      <c r="B21" s="17"/>
      <c r="C21" s="105" t="s">
        <v>24</v>
      </c>
      <c r="D21" s="108"/>
      <c r="E21" s="107"/>
      <c r="F21" s="20"/>
      <c r="G21" s="45">
        <v>556600</v>
      </c>
      <c r="H21" s="19"/>
      <c r="I21" s="30"/>
      <c r="J21" s="30"/>
      <c r="K21" s="30"/>
      <c r="L21" s="32"/>
      <c r="M21" s="3"/>
      <c r="P21" t="s">
        <v>66</v>
      </c>
    </row>
    <row r="22" spans="1:16" ht="15" customHeight="1" x14ac:dyDescent="0.2">
      <c r="A22" s="16"/>
      <c r="B22" s="17"/>
      <c r="C22" s="105" t="s">
        <v>25</v>
      </c>
      <c r="D22" s="108"/>
      <c r="E22" s="107"/>
      <c r="F22" s="20"/>
      <c r="G22" s="35">
        <f>G20+G21</f>
        <v>600850</v>
      </c>
      <c r="H22" s="19"/>
      <c r="I22" s="30"/>
      <c r="J22" s="30"/>
      <c r="K22" s="30"/>
      <c r="L22" s="32"/>
      <c r="M22" s="3"/>
    </row>
    <row r="23" spans="1:16" ht="15" customHeight="1" x14ac:dyDescent="0.2">
      <c r="A23" s="16"/>
      <c r="B23" s="17"/>
      <c r="C23" s="105" t="s">
        <v>66</v>
      </c>
      <c r="D23" s="108"/>
      <c r="E23" s="107"/>
      <c r="F23" s="20"/>
      <c r="G23" s="45">
        <v>-31700</v>
      </c>
      <c r="H23" s="19"/>
      <c r="I23" s="30"/>
      <c r="J23" s="30"/>
      <c r="K23" s="30"/>
      <c r="L23" s="32"/>
      <c r="M23" s="3"/>
      <c r="P23" t="s">
        <v>26</v>
      </c>
    </row>
    <row r="24" spans="1:16" ht="15" customHeight="1" x14ac:dyDescent="0.2">
      <c r="A24" s="16"/>
      <c r="B24" s="17"/>
      <c r="C24" s="46" t="s">
        <v>28</v>
      </c>
      <c r="D24" s="19"/>
      <c r="E24" s="30"/>
      <c r="F24" s="20"/>
      <c r="G24" s="30"/>
      <c r="H24" s="19"/>
      <c r="I24" s="35">
        <f>G22+G23</f>
        <v>569150</v>
      </c>
      <c r="J24" s="19"/>
      <c r="K24" s="30"/>
      <c r="L24" s="32"/>
      <c r="M24" s="3"/>
      <c r="P24" t="s">
        <v>25</v>
      </c>
    </row>
    <row r="25" spans="1:16" ht="15" customHeight="1" x14ac:dyDescent="0.2">
      <c r="A25" s="16"/>
      <c r="B25" s="44" t="s">
        <v>29</v>
      </c>
      <c r="C25" s="18"/>
      <c r="D25" s="19"/>
      <c r="E25" s="30"/>
      <c r="F25" s="20"/>
      <c r="G25" s="30"/>
      <c r="H25" s="19"/>
      <c r="I25" s="31">
        <v>1100000</v>
      </c>
      <c r="J25" s="19"/>
      <c r="K25" s="30"/>
      <c r="L25" s="32"/>
      <c r="M25" s="3"/>
      <c r="P25" t="s">
        <v>27</v>
      </c>
    </row>
    <row r="26" spans="1:16" ht="15" customHeight="1" x14ac:dyDescent="0.2">
      <c r="A26" s="16"/>
      <c r="B26" s="44" t="s">
        <v>30</v>
      </c>
      <c r="C26" s="18"/>
      <c r="D26" s="19"/>
      <c r="E26" s="30"/>
      <c r="F26" s="20"/>
      <c r="G26" s="30"/>
      <c r="H26" s="19"/>
      <c r="I26" s="30"/>
      <c r="J26" s="19"/>
      <c r="K26" s="30"/>
      <c r="L26" s="32"/>
      <c r="M26" s="3"/>
    </row>
    <row r="27" spans="1:16" ht="15" customHeight="1" x14ac:dyDescent="0.2">
      <c r="A27" s="16"/>
      <c r="B27" s="17"/>
      <c r="C27" s="105" t="s">
        <v>31</v>
      </c>
      <c r="D27" s="108"/>
      <c r="E27" s="107"/>
      <c r="F27" s="20"/>
      <c r="G27" s="35">
        <v>115000</v>
      </c>
      <c r="H27" s="19"/>
      <c r="I27" s="19"/>
      <c r="J27" s="19"/>
      <c r="K27" s="30"/>
      <c r="L27" s="32"/>
      <c r="M27" s="3"/>
      <c r="P27" t="s">
        <v>39</v>
      </c>
    </row>
    <row r="28" spans="1:16" ht="15" customHeight="1" x14ac:dyDescent="0.2">
      <c r="A28" s="16"/>
      <c r="B28" s="17"/>
      <c r="C28" s="105" t="s">
        <v>39</v>
      </c>
      <c r="D28" s="108"/>
      <c r="E28" s="107"/>
      <c r="F28" s="20"/>
      <c r="G28" s="31">
        <v>80000</v>
      </c>
      <c r="H28" s="19"/>
      <c r="I28" s="19"/>
      <c r="J28" s="19"/>
      <c r="K28" s="30"/>
      <c r="L28" s="32"/>
      <c r="M28" s="3"/>
      <c r="P28" t="s">
        <v>44</v>
      </c>
    </row>
    <row r="29" spans="1:16" ht="15" customHeight="1" x14ac:dyDescent="0.2">
      <c r="A29" s="16"/>
      <c r="B29" s="17"/>
      <c r="C29" s="105" t="s">
        <v>44</v>
      </c>
      <c r="D29" s="108"/>
      <c r="E29" s="107"/>
      <c r="F29" s="20"/>
      <c r="G29" s="31">
        <v>53300</v>
      </c>
      <c r="H29" s="19"/>
      <c r="I29" s="19"/>
      <c r="J29" s="19"/>
      <c r="K29" s="30"/>
      <c r="L29" s="32"/>
      <c r="M29" s="3"/>
      <c r="P29" t="s">
        <v>31</v>
      </c>
    </row>
    <row r="30" spans="1:16" ht="15" customHeight="1" x14ac:dyDescent="0.2">
      <c r="A30" s="16"/>
      <c r="B30" s="44"/>
      <c r="C30" s="105" t="s">
        <v>43</v>
      </c>
      <c r="D30" s="108"/>
      <c r="E30" s="107"/>
      <c r="F30" s="20"/>
      <c r="G30" s="31">
        <v>40000</v>
      </c>
      <c r="H30" s="19"/>
      <c r="I30" s="19"/>
      <c r="J30" s="19"/>
      <c r="K30" s="30"/>
      <c r="L30" s="32"/>
      <c r="M30" s="3"/>
      <c r="P30" t="s">
        <v>32</v>
      </c>
    </row>
    <row r="31" spans="1:16" ht="15" customHeight="1" x14ac:dyDescent="0.2">
      <c r="A31" s="16"/>
      <c r="B31" s="17"/>
      <c r="C31" s="105" t="s">
        <v>40</v>
      </c>
      <c r="D31" s="108"/>
      <c r="E31" s="107"/>
      <c r="F31" s="20"/>
      <c r="G31" s="31">
        <v>27000</v>
      </c>
      <c r="H31" s="19"/>
      <c r="I31" s="19"/>
      <c r="J31" s="19"/>
      <c r="K31" s="30"/>
      <c r="L31" s="32"/>
      <c r="M31" s="3"/>
      <c r="P31" t="s">
        <v>42</v>
      </c>
    </row>
    <row r="32" spans="1:16" ht="15" customHeight="1" x14ac:dyDescent="0.2">
      <c r="A32" s="16"/>
      <c r="B32" s="17"/>
      <c r="C32" s="105" t="s">
        <v>41</v>
      </c>
      <c r="D32" s="108"/>
      <c r="E32" s="107"/>
      <c r="F32" s="20"/>
      <c r="G32" s="31">
        <v>9500</v>
      </c>
      <c r="H32" s="19"/>
      <c r="I32" s="19"/>
      <c r="J32" s="19"/>
      <c r="K32" s="30"/>
      <c r="L32" s="32"/>
      <c r="M32" s="3"/>
      <c r="P32" t="s">
        <v>43</v>
      </c>
    </row>
    <row r="33" spans="1:16" ht="15" customHeight="1" x14ac:dyDescent="0.2">
      <c r="A33" s="16"/>
      <c r="B33" s="44"/>
      <c r="C33" s="105" t="s">
        <v>42</v>
      </c>
      <c r="D33" s="108"/>
      <c r="E33" s="107"/>
      <c r="F33" s="20"/>
      <c r="G33" s="45">
        <v>11400</v>
      </c>
      <c r="H33" s="19"/>
      <c r="I33" s="19"/>
      <c r="J33" s="19"/>
      <c r="K33" s="30"/>
      <c r="L33" s="32"/>
      <c r="M33" s="3"/>
      <c r="P33" t="s">
        <v>40</v>
      </c>
    </row>
    <row r="34" spans="1:16" ht="15" customHeight="1" x14ac:dyDescent="0.2">
      <c r="A34" s="16"/>
      <c r="B34" s="44"/>
      <c r="C34" s="46" t="s">
        <v>33</v>
      </c>
      <c r="D34" s="47"/>
      <c r="E34" s="30"/>
      <c r="F34" s="20"/>
      <c r="G34" s="30"/>
      <c r="H34" s="19"/>
      <c r="I34" s="41">
        <f>SUM(G27:G33)</f>
        <v>336200</v>
      </c>
      <c r="J34" s="19"/>
      <c r="K34" s="30"/>
      <c r="L34" s="32"/>
      <c r="M34" s="3"/>
      <c r="P34" t="s">
        <v>41</v>
      </c>
    </row>
    <row r="35" spans="1:16" ht="15" customHeight="1" x14ac:dyDescent="0.2">
      <c r="A35" s="16"/>
      <c r="B35" s="44" t="s">
        <v>45</v>
      </c>
      <c r="C35" s="18"/>
      <c r="D35" s="19"/>
      <c r="E35" s="30"/>
      <c r="F35" s="20"/>
      <c r="G35" s="19"/>
      <c r="H35" s="19"/>
      <c r="I35" s="19"/>
      <c r="J35" s="19"/>
      <c r="K35" s="41">
        <f>SUM(I24:I34)</f>
        <v>2005350</v>
      </c>
      <c r="L35" s="32"/>
      <c r="M35" s="3"/>
    </row>
    <row r="36" spans="1:16" ht="15" customHeight="1" x14ac:dyDescent="0.2">
      <c r="A36" s="16"/>
      <c r="B36" s="44" t="s">
        <v>34</v>
      </c>
      <c r="C36" s="18"/>
      <c r="D36" s="19"/>
      <c r="E36" s="30"/>
      <c r="F36" s="20"/>
      <c r="G36" s="19"/>
      <c r="H36" s="19"/>
      <c r="I36" s="19"/>
      <c r="J36" s="19"/>
      <c r="K36" s="35">
        <f>K18+K35</f>
        <v>2069250</v>
      </c>
      <c r="L36" s="32"/>
      <c r="M36" s="3"/>
    </row>
    <row r="37" spans="1:16" ht="15" customHeight="1" x14ac:dyDescent="0.2">
      <c r="A37" s="16"/>
      <c r="B37" s="44"/>
      <c r="C37" s="105" t="s">
        <v>67</v>
      </c>
      <c r="D37" s="106"/>
      <c r="E37" s="107"/>
      <c r="F37" s="19"/>
      <c r="G37" s="19"/>
      <c r="H37" s="19"/>
      <c r="I37" s="19"/>
      <c r="J37" s="19"/>
      <c r="K37" s="45">
        <v>-80000</v>
      </c>
      <c r="L37" s="32"/>
      <c r="M37" s="3"/>
      <c r="P37" t="s">
        <v>68</v>
      </c>
    </row>
    <row r="38" spans="1:16" ht="15" customHeight="1" thickBot="1" x14ac:dyDescent="0.25">
      <c r="A38" s="16"/>
      <c r="B38" s="44" t="s">
        <v>26</v>
      </c>
      <c r="C38" s="18"/>
      <c r="D38" s="19"/>
      <c r="E38" s="30"/>
      <c r="F38" s="20"/>
      <c r="G38" s="19"/>
      <c r="H38" s="19"/>
      <c r="I38" s="19"/>
      <c r="J38" s="19"/>
      <c r="K38" s="37">
        <f>K36+K37</f>
        <v>1989250</v>
      </c>
      <c r="L38" s="32"/>
      <c r="M38" s="3"/>
      <c r="P38" t="s">
        <v>69</v>
      </c>
    </row>
    <row r="39" spans="1:16" ht="15" customHeight="1" thickTop="1" x14ac:dyDescent="0.2">
      <c r="A39" s="16"/>
      <c r="B39" s="21"/>
      <c r="C39" s="22"/>
      <c r="D39" s="22"/>
      <c r="E39" s="28"/>
      <c r="F39" s="28"/>
      <c r="G39" s="28"/>
      <c r="H39" s="28"/>
      <c r="I39" s="28"/>
      <c r="J39" s="28"/>
      <c r="K39" s="28"/>
      <c r="L39" s="24"/>
      <c r="M39" s="3"/>
      <c r="P39" t="s">
        <v>65</v>
      </c>
    </row>
    <row r="40" spans="1:16" ht="1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P40" t="s">
        <v>66</v>
      </c>
    </row>
    <row r="41" spans="1:16" ht="15" customHeight="1" x14ac:dyDescent="0.2">
      <c r="A41" s="33" t="s">
        <v>46</v>
      </c>
      <c r="B41" s="66" t="s">
        <v>62</v>
      </c>
      <c r="C41" s="67"/>
      <c r="D41" s="67"/>
      <c r="E41" s="67"/>
      <c r="F41" s="67"/>
      <c r="G41" s="67"/>
      <c r="H41" s="67"/>
      <c r="I41" s="67"/>
      <c r="J41" s="67"/>
      <c r="K41" s="67"/>
      <c r="L41" s="68"/>
      <c r="M41" s="3"/>
      <c r="P41" t="s">
        <v>64</v>
      </c>
    </row>
    <row r="42" spans="1:16" ht="12.95" customHeight="1" x14ac:dyDescent="0.2">
      <c r="A42" s="16"/>
      <c r="B42" s="69" t="s">
        <v>47</v>
      </c>
      <c r="C42" s="70"/>
      <c r="D42" s="70"/>
      <c r="E42" s="70"/>
      <c r="F42" s="70"/>
      <c r="G42" s="70"/>
      <c r="H42" s="70"/>
      <c r="I42" s="70"/>
      <c r="J42" s="70"/>
      <c r="K42" s="70"/>
      <c r="L42" s="71"/>
      <c r="M42" s="3"/>
      <c r="P42" t="s">
        <v>67</v>
      </c>
    </row>
    <row r="43" spans="1:16" ht="12.95" customHeight="1" x14ac:dyDescent="0.2">
      <c r="A43" s="16"/>
      <c r="B43" s="72" t="s">
        <v>63</v>
      </c>
      <c r="C43" s="73"/>
      <c r="D43" s="73"/>
      <c r="E43" s="73"/>
      <c r="F43" s="73"/>
      <c r="G43" s="73"/>
      <c r="H43" s="73"/>
      <c r="I43" s="73"/>
      <c r="J43" s="73"/>
      <c r="K43" s="73"/>
      <c r="L43" s="74"/>
      <c r="M43" s="3"/>
    </row>
    <row r="44" spans="1:16" ht="12.95" customHeight="1" x14ac:dyDescent="0.2">
      <c r="A44" s="16"/>
      <c r="B44" s="17"/>
      <c r="C44" s="19"/>
      <c r="D44" s="43"/>
      <c r="E44" s="30"/>
      <c r="F44" s="19"/>
      <c r="G44" s="30"/>
      <c r="H44" s="19"/>
      <c r="I44" s="30"/>
      <c r="J44" s="36"/>
      <c r="K44" s="30"/>
      <c r="L44" s="23"/>
      <c r="M44" s="3"/>
    </row>
    <row r="45" spans="1:16" ht="15" customHeight="1" x14ac:dyDescent="0.2">
      <c r="A45" s="16"/>
      <c r="B45" s="44" t="s">
        <v>48</v>
      </c>
      <c r="C45" s="19"/>
      <c r="D45" s="43"/>
      <c r="E45" s="30"/>
      <c r="F45" s="19"/>
      <c r="G45" s="30"/>
      <c r="H45" s="19"/>
      <c r="I45" s="30"/>
      <c r="J45" s="30"/>
      <c r="K45" s="35">
        <v>3850000</v>
      </c>
      <c r="L45" s="23"/>
      <c r="M45" s="3"/>
      <c r="P45" t="s">
        <v>52</v>
      </c>
    </row>
    <row r="46" spans="1:16" ht="15" customHeight="1" x14ac:dyDescent="0.2">
      <c r="A46" s="16"/>
      <c r="B46" s="44" t="s">
        <v>60</v>
      </c>
      <c r="C46" s="18"/>
      <c r="D46" s="19"/>
      <c r="E46" s="30"/>
      <c r="F46" s="20"/>
      <c r="G46" s="19"/>
      <c r="H46" s="20"/>
      <c r="I46" s="19"/>
      <c r="J46" s="20"/>
      <c r="K46" s="19"/>
      <c r="L46" s="32"/>
      <c r="M46" s="3"/>
      <c r="P46" t="s">
        <v>53</v>
      </c>
    </row>
    <row r="47" spans="1:16" ht="15" customHeight="1" x14ac:dyDescent="0.2">
      <c r="A47" s="16"/>
      <c r="B47" s="44"/>
      <c r="C47" s="105" t="s">
        <v>68</v>
      </c>
      <c r="D47" s="108"/>
      <c r="E47" s="107"/>
      <c r="F47" s="20"/>
      <c r="G47" s="19"/>
      <c r="H47" s="20"/>
      <c r="I47" s="35">
        <v>101200</v>
      </c>
      <c r="J47" s="20"/>
      <c r="K47" s="19"/>
      <c r="L47" s="32"/>
      <c r="M47" s="3"/>
      <c r="P47" t="s">
        <v>54</v>
      </c>
    </row>
    <row r="48" spans="1:16" ht="15" customHeight="1" x14ac:dyDescent="0.2">
      <c r="A48" s="16"/>
      <c r="B48" s="44"/>
      <c r="C48" s="105" t="s">
        <v>26</v>
      </c>
      <c r="D48" s="108"/>
      <c r="E48" s="107"/>
      <c r="F48" s="27"/>
      <c r="G48" s="19"/>
      <c r="H48" s="27"/>
      <c r="I48" s="45">
        <v>1989250</v>
      </c>
      <c r="J48" s="27"/>
      <c r="K48" s="19"/>
      <c r="L48" s="32"/>
      <c r="M48" s="3"/>
      <c r="P48" t="s">
        <v>55</v>
      </c>
    </row>
    <row r="49" spans="1:16" ht="15" customHeight="1" x14ac:dyDescent="0.2">
      <c r="A49" s="3"/>
      <c r="B49" s="44"/>
      <c r="C49" s="53" t="s">
        <v>35</v>
      </c>
      <c r="D49" s="53"/>
      <c r="E49" s="53"/>
      <c r="F49" s="27"/>
      <c r="G49" s="19"/>
      <c r="H49" s="27"/>
      <c r="I49" s="35">
        <f>I47+I48</f>
        <v>2090450</v>
      </c>
      <c r="J49" s="27"/>
      <c r="K49" s="19"/>
      <c r="L49" s="32"/>
      <c r="M49" s="3"/>
      <c r="P49" t="s">
        <v>56</v>
      </c>
    </row>
    <row r="50" spans="1:16" ht="15" customHeight="1" x14ac:dyDescent="0.2">
      <c r="B50" s="44"/>
      <c r="C50" s="105" t="s">
        <v>69</v>
      </c>
      <c r="D50" s="106"/>
      <c r="E50" s="107"/>
      <c r="F50" s="27"/>
      <c r="G50" s="19"/>
      <c r="H50" s="27"/>
      <c r="I50" s="45">
        <v>-99800</v>
      </c>
      <c r="J50" s="27"/>
      <c r="K50" s="19"/>
      <c r="L50" s="32"/>
    </row>
    <row r="51" spans="1:16" ht="15" customHeight="1" x14ac:dyDescent="0.2">
      <c r="B51" s="44"/>
      <c r="C51" s="56" t="s">
        <v>36</v>
      </c>
      <c r="D51" s="53"/>
      <c r="E51" s="53"/>
      <c r="F51" s="27"/>
      <c r="G51" s="19"/>
      <c r="H51" s="27"/>
      <c r="I51" s="19"/>
      <c r="J51" s="27"/>
      <c r="K51" s="41">
        <f>-(I49+I50)</f>
        <v>-1990650</v>
      </c>
      <c r="L51" s="32"/>
    </row>
    <row r="52" spans="1:16" ht="15" customHeight="1" x14ac:dyDescent="0.2">
      <c r="B52" s="44" t="s">
        <v>49</v>
      </c>
      <c r="C52" s="18"/>
      <c r="D52" s="19"/>
      <c r="E52" s="30"/>
      <c r="F52" s="20"/>
      <c r="G52" s="19"/>
      <c r="H52" s="19"/>
      <c r="I52" s="19"/>
      <c r="J52" s="19"/>
      <c r="K52" s="49">
        <f>K45+K51</f>
        <v>1859350</v>
      </c>
      <c r="L52" s="32"/>
    </row>
    <row r="53" spans="1:16" ht="15" customHeight="1" x14ac:dyDescent="0.2">
      <c r="B53" s="44" t="s">
        <v>50</v>
      </c>
      <c r="C53" s="18"/>
      <c r="D53" s="19"/>
      <c r="E53" s="30"/>
      <c r="F53" s="20"/>
      <c r="G53" s="19"/>
      <c r="H53" s="20"/>
      <c r="I53" s="19"/>
      <c r="J53" s="20"/>
      <c r="K53" s="19"/>
      <c r="L53" s="32"/>
    </row>
    <row r="54" spans="1:16" ht="15" customHeight="1" x14ac:dyDescent="0.2">
      <c r="B54" s="44"/>
      <c r="C54" s="18" t="s">
        <v>51</v>
      </c>
      <c r="D54" s="19"/>
      <c r="E54" s="30"/>
      <c r="F54" s="20"/>
      <c r="G54" s="19"/>
      <c r="H54" s="20"/>
      <c r="I54" s="19"/>
      <c r="J54" s="20"/>
      <c r="K54" s="19"/>
      <c r="L54" s="32"/>
    </row>
    <row r="55" spans="1:16" ht="15" customHeight="1" x14ac:dyDescent="0.2">
      <c r="B55" s="44"/>
      <c r="C55" s="102" t="s">
        <v>54</v>
      </c>
      <c r="D55" s="103"/>
      <c r="E55" s="104"/>
      <c r="F55" s="19"/>
      <c r="G55" s="35">
        <v>318000</v>
      </c>
      <c r="H55" s="19"/>
      <c r="I55" s="19"/>
      <c r="J55" s="19"/>
      <c r="K55" s="19"/>
      <c r="L55" s="32"/>
    </row>
    <row r="56" spans="1:16" ht="15" customHeight="1" x14ac:dyDescent="0.2">
      <c r="B56" s="44"/>
      <c r="C56" s="102" t="s">
        <v>53</v>
      </c>
      <c r="D56" s="103"/>
      <c r="E56" s="104"/>
      <c r="F56" s="19"/>
      <c r="G56" s="50">
        <v>30000</v>
      </c>
      <c r="H56" s="19"/>
      <c r="I56" s="19"/>
      <c r="J56" s="19"/>
      <c r="K56" s="19"/>
      <c r="L56" s="32"/>
    </row>
    <row r="57" spans="1:16" ht="15" customHeight="1" x14ac:dyDescent="0.2">
      <c r="B57" s="44"/>
      <c r="C57" s="102" t="s">
        <v>55</v>
      </c>
      <c r="D57" s="103"/>
      <c r="E57" s="104"/>
      <c r="F57" s="19"/>
      <c r="G57" s="41">
        <v>25000</v>
      </c>
      <c r="H57" s="19"/>
      <c r="I57" s="35">
        <f>SUM(G55:G57)</f>
        <v>373000</v>
      </c>
      <c r="J57" s="19"/>
      <c r="K57" s="19"/>
      <c r="L57" s="32"/>
    </row>
    <row r="58" spans="1:16" ht="15" customHeight="1" x14ac:dyDescent="0.2">
      <c r="B58" s="44"/>
      <c r="C58" s="18" t="s">
        <v>57</v>
      </c>
      <c r="D58" s="19"/>
      <c r="E58" s="30"/>
      <c r="F58" s="20"/>
      <c r="G58" s="19"/>
      <c r="H58" s="20"/>
      <c r="I58" s="19"/>
      <c r="J58" s="20"/>
      <c r="K58" s="19"/>
      <c r="L58" s="32"/>
    </row>
    <row r="59" spans="1:16" ht="15" customHeight="1" x14ac:dyDescent="0.2">
      <c r="B59" s="44"/>
      <c r="C59" s="102" t="s">
        <v>52</v>
      </c>
      <c r="D59" s="103"/>
      <c r="E59" s="104"/>
      <c r="F59" s="19"/>
      <c r="G59" s="35">
        <v>400000</v>
      </c>
      <c r="H59" s="19"/>
      <c r="I59" s="19"/>
      <c r="J59" s="19"/>
      <c r="K59" s="19"/>
      <c r="L59" s="32"/>
    </row>
    <row r="60" spans="1:16" ht="15" customHeight="1" x14ac:dyDescent="0.2">
      <c r="B60" s="44"/>
      <c r="C60" s="102" t="s">
        <v>56</v>
      </c>
      <c r="D60" s="103"/>
      <c r="E60" s="104"/>
      <c r="F60" s="19"/>
      <c r="G60" s="41">
        <v>200000</v>
      </c>
      <c r="H60" s="19"/>
      <c r="I60" s="41">
        <f>G60+G59</f>
        <v>600000</v>
      </c>
      <c r="J60" s="19"/>
      <c r="K60" s="19"/>
      <c r="L60" s="32"/>
    </row>
    <row r="61" spans="1:16" ht="15" customHeight="1" x14ac:dyDescent="0.2">
      <c r="B61" s="44"/>
      <c r="C61" s="58" t="s">
        <v>58</v>
      </c>
      <c r="D61" s="53"/>
      <c r="E61" s="53"/>
      <c r="F61" s="27"/>
      <c r="G61" s="19"/>
      <c r="H61" s="27"/>
      <c r="I61" s="19"/>
      <c r="J61" s="27"/>
      <c r="K61" s="41">
        <f>-(I57+I60)</f>
        <v>-973000</v>
      </c>
      <c r="L61" s="32"/>
    </row>
    <row r="62" spans="1:16" ht="15" customHeight="1" thickBot="1" x14ac:dyDescent="0.25">
      <c r="B62" s="44" t="s">
        <v>59</v>
      </c>
      <c r="C62" s="18"/>
      <c r="D62" s="19"/>
      <c r="E62" s="30"/>
      <c r="F62" s="20"/>
      <c r="G62" s="19"/>
      <c r="H62" s="19"/>
      <c r="I62" s="19"/>
      <c r="J62" s="19"/>
      <c r="K62" s="37">
        <f>K52+K61</f>
        <v>886350</v>
      </c>
      <c r="L62" s="32"/>
    </row>
    <row r="63" spans="1:16" ht="13.5" thickTop="1" x14ac:dyDescent="0.2">
      <c r="B63" s="21"/>
      <c r="C63" s="22"/>
      <c r="D63" s="22"/>
      <c r="E63" s="28"/>
      <c r="F63" s="28"/>
      <c r="G63" s="28"/>
      <c r="H63" s="28"/>
      <c r="I63" s="28"/>
      <c r="J63" s="28"/>
      <c r="K63" s="28"/>
      <c r="L63" s="24"/>
    </row>
  </sheetData>
  <sheetProtection password="E2BF" sheet="1" objects="1" scenarios="1"/>
  <mergeCells count="38">
    <mergeCell ref="C37:E37"/>
    <mergeCell ref="C23:E23"/>
    <mergeCell ref="C21:E21"/>
    <mergeCell ref="C22:E22"/>
    <mergeCell ref="C27:E27"/>
    <mergeCell ref="C28:E28"/>
    <mergeCell ref="C29:E29"/>
    <mergeCell ref="C30:E30"/>
    <mergeCell ref="C31:E31"/>
    <mergeCell ref="C33:E33"/>
    <mergeCell ref="C32:E32"/>
    <mergeCell ref="B16:L16"/>
    <mergeCell ref="B14:L14"/>
    <mergeCell ref="B15:L15"/>
    <mergeCell ref="C20:E20"/>
    <mergeCell ref="C5:G5"/>
    <mergeCell ref="C7:E7"/>
    <mergeCell ref="A7:B7"/>
    <mergeCell ref="A10:J10"/>
    <mergeCell ref="A5:B5"/>
    <mergeCell ref="A8:J8"/>
    <mergeCell ref="A9:J9"/>
    <mergeCell ref="A1:H1"/>
    <mergeCell ref="A2:B2"/>
    <mergeCell ref="C2:H2"/>
    <mergeCell ref="A3:B3"/>
    <mergeCell ref="C3:H3"/>
    <mergeCell ref="C48:E48"/>
    <mergeCell ref="C47:E47"/>
    <mergeCell ref="B41:L41"/>
    <mergeCell ref="B42:L42"/>
    <mergeCell ref="B43:L43"/>
    <mergeCell ref="C57:E57"/>
    <mergeCell ref="C59:E59"/>
    <mergeCell ref="C60:E60"/>
    <mergeCell ref="C50:E50"/>
    <mergeCell ref="C55:E55"/>
    <mergeCell ref="C56:E56"/>
  </mergeCells>
  <phoneticPr fontId="3" type="noConversion"/>
  <dataValidations xWindow="472" yWindow="392" count="12">
    <dataValidation allowBlank="1" showErrorMessage="1" sqref="I50 G23 G21 K37 I25 I48 G28:G33"/>
    <dataValidation allowBlank="1" showErrorMessage="1" prompt="_x000a_" sqref="G22 I24 K18 G20 I34 K36 G27 K45 I49 I47 G55:G57 I57 G59:G60"/>
    <dataValidation type="list" allowBlank="1" showInputMessage="1" showErrorMessage="1" sqref="C23:E23">
      <formula1>$P$20:$P$21</formula1>
    </dataValidation>
    <dataValidation type="list" allowBlank="1" showInputMessage="1" showErrorMessage="1" sqref="C21:E21">
      <formula1>"Cost of goods manufactured,Purchases,Sales,"</formula1>
    </dataValidation>
    <dataValidation type="list" allowBlank="1" showInputMessage="1" showErrorMessage="1" sqref="C22:E22 C48:E48">
      <formula1>$P$23:$P$25</formula1>
    </dataValidation>
    <dataValidation type="list" allowBlank="1" showInputMessage="1" showErrorMessage="1" sqref="C28:E33">
      <formula1>$P$27:$P$34</formula1>
    </dataValidation>
    <dataValidation type="list" allowBlank="1" showInputMessage="1" showErrorMessage="1" prompt="Select factory overhead items in descending order by amount, except miscellaneous cost, which should appear last." sqref="C27:E27">
      <formula1>$P$27:$P$34</formula1>
    </dataValidation>
    <dataValidation type="list" allowBlank="1" showErrorMessage="1" sqref="C50 C47:E47 C37">
      <formula1>$P$37:$P$42</formula1>
    </dataValidation>
    <dataValidation type="list" allowBlank="1" showInputMessage="1" showErrorMessage="1" prompt="Select from the drop-down list." sqref="C20:E20">
      <formula1>$P$20:$P$21</formula1>
    </dataValidation>
    <dataValidation type="list" allowBlank="1" showInputMessage="1" showErrorMessage="1" prompt="List administrative expenses in descending order by amount." sqref="C55:E55">
      <formula1>$P$45:$P$49</formula1>
    </dataValidation>
    <dataValidation type="list" allowBlank="1" showErrorMessage="1" sqref="C56:E57 C60:E60">
      <formula1>$P$45:$P$49</formula1>
    </dataValidation>
    <dataValidation type="list" allowBlank="1" showInputMessage="1" showErrorMessage="1" prompt="List selling expenses in descending order by amount." sqref="C59:E59">
      <formula1>$P$45:$P$49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15(1)-5A</vt:lpstr>
      <vt:lpstr>Sol</vt:lpstr>
      <vt:lpstr>'Pr. 15(1)-5A'!Print_Area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2010-12-02T01:00:13Z</cp:lastPrinted>
  <dcterms:created xsi:type="dcterms:W3CDTF">2000-11-10T00:10:54Z</dcterms:created>
  <dcterms:modified xsi:type="dcterms:W3CDTF">2018-09-07T14:27:22Z</dcterms:modified>
</cp:coreProperties>
</file>